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7785" tabRatio="823" activeTab="19"/>
  </bookViews>
  <sheets>
    <sheet name="2" sheetId="24" r:id="rId1"/>
    <sheet name="3" sheetId="3" r:id="rId2"/>
    <sheet name="5 " sheetId="5" r:id="rId3"/>
    <sheet name="5.a" sheetId="6" r:id="rId4"/>
    <sheet name="5b" sheetId="25" r:id="rId5"/>
    <sheet name="5.c" sheetId="8" r:id="rId6"/>
    <sheet name="5.d" sheetId="9" r:id="rId7"/>
    <sheet name="6" sheetId="10" r:id="rId8"/>
    <sheet name="7" sheetId="11" r:id="rId9"/>
    <sheet name="8" sheetId="12" r:id="rId10"/>
    <sheet name="9" sheetId="13" r:id="rId11"/>
    <sheet name="10" sheetId="14" r:id="rId12"/>
    <sheet name="11" sheetId="15" r:id="rId13"/>
    <sheet name="11.a" sheetId="16" r:id="rId14"/>
    <sheet name="11.b" sheetId="17" r:id="rId15"/>
    <sheet name="11.c" sheetId="18" r:id="rId16"/>
    <sheet name="11.d" sheetId="19" r:id="rId17"/>
    <sheet name="11.e" sheetId="20" r:id="rId18"/>
    <sheet name="11.f" sheetId="21" r:id="rId19"/>
    <sheet name="11.g" sheetId="22" r:id="rId20"/>
  </sheets>
  <definedNames>
    <definedName name="_xlnm._FilterDatabase" localSheetId="2" hidden="1">'5 '!$A$1:$I$35</definedName>
    <definedName name="_xlnm.Print_Titles" localSheetId="2">'5 '!$3:$5</definedName>
    <definedName name="_xlnm.Print_Area" localSheetId="14">'11.b'!$A$1:$C$26</definedName>
    <definedName name="_xlnm.Print_Area" localSheetId="0">'2'!$A$1:$E$78</definedName>
    <definedName name="_xlnm.Print_Area" localSheetId="1">'3'!$A$1:$D$14</definedName>
    <definedName name="_xlnm.Print_Area" localSheetId="7">'6'!$A$1:$F$30</definedName>
    <definedName name="_xlnm.Print_Area" localSheetId="9">'8'!$A$1:$X$40</definedName>
    <definedName name="Z_2AF6EA2A_E5C5_45EB_B6C4_875AD1E4E056_.wvu.FilterData" localSheetId="2" hidden="1">'5 '!$A$1:$I$35</definedName>
    <definedName name="Z_2AF6EA2A_E5C5_45EB_B6C4_875AD1E4E056_.wvu.PrintArea" localSheetId="14" hidden="1">'11.b'!$A$1:$C$26</definedName>
    <definedName name="Z_2AF6EA2A_E5C5_45EB_B6C4_875AD1E4E056_.wvu.PrintArea" localSheetId="1" hidden="1">'3'!$A$1:$D$14</definedName>
    <definedName name="Z_2AF6EA2A_E5C5_45EB_B6C4_875AD1E4E056_.wvu.PrintArea" localSheetId="7" hidden="1">'6'!$A$1:$F$30</definedName>
    <definedName name="Z_2AF6EA2A_E5C5_45EB_B6C4_875AD1E4E056_.wvu.PrintArea" localSheetId="9" hidden="1">'8'!$A$1:$X$40</definedName>
    <definedName name="Z_2AF6EA2A_E5C5_45EB_B6C4_875AD1E4E056_.wvu.PrintTitles" localSheetId="2" hidden="1">'5 '!$3:$5</definedName>
  </definedNames>
  <calcPr calcId="145621"/>
  <customWorkbookViews>
    <customWorkbookView name="Uldrichová Marie – osobní zobrazení" guid="{2AF6EA2A-E5C5-45EB-B6C4-875AD1E4E056}" mergeInterval="0" personalView="1" maximized="1" windowWidth="1676" windowHeight="755" tabRatio="823" activeSheetId="10"/>
  </customWorkbookViews>
</workbook>
</file>

<file path=xl/calcChain.xml><?xml version="1.0" encoding="utf-8"?>
<calcChain xmlns="http://schemas.openxmlformats.org/spreadsheetml/2006/main">
  <c r="J18" i="9" l="1"/>
  <c r="I18" i="9"/>
  <c r="J14" i="9"/>
  <c r="Q14" i="9" s="1"/>
  <c r="I14" i="9"/>
  <c r="J7" i="9"/>
  <c r="I7" i="9"/>
  <c r="M7" i="9" s="1"/>
  <c r="P22" i="9"/>
  <c r="N22" i="9"/>
  <c r="L22" i="9"/>
  <c r="K22" i="9"/>
  <c r="H22" i="9"/>
  <c r="G22" i="9"/>
  <c r="F22" i="9"/>
  <c r="E22" i="9"/>
  <c r="A7" i="9"/>
  <c r="A8" i="9" s="1"/>
  <c r="A9" i="9" s="1"/>
  <c r="A10" i="9" s="1"/>
  <c r="A11" i="9" s="1"/>
  <c r="A12" i="9" s="1"/>
  <c r="A13" i="9" s="1"/>
  <c r="A14" i="9" s="1"/>
  <c r="A15" i="9" s="1"/>
  <c r="A16" i="9" s="1"/>
  <c r="A17" i="9" s="1"/>
  <c r="A18" i="9" s="1"/>
  <c r="A19" i="9" s="1"/>
  <c r="A20" i="9" s="1"/>
  <c r="A21" i="9" s="1"/>
  <c r="A22" i="9" s="1"/>
  <c r="K9" i="15"/>
  <c r="E17" i="6"/>
  <c r="F17" i="6"/>
  <c r="L23" i="12"/>
  <c r="K23" i="12"/>
  <c r="J32" i="12"/>
  <c r="J31" i="12"/>
  <c r="J27" i="12"/>
  <c r="J26" i="12"/>
  <c r="J23" i="12"/>
  <c r="J22" i="12"/>
  <c r="G32" i="12"/>
  <c r="G31" i="12"/>
  <c r="G27" i="12"/>
  <c r="G22" i="12"/>
  <c r="N32" i="25"/>
  <c r="N31" i="25" s="1"/>
  <c r="N29" i="25"/>
  <c r="N28" i="25"/>
  <c r="N26" i="25"/>
  <c r="N24" i="25"/>
  <c r="N22" i="25"/>
  <c r="N12" i="25"/>
  <c r="N7" i="25" s="1"/>
  <c r="N8" i="25"/>
  <c r="J20" i="9"/>
  <c r="Q20" i="9"/>
  <c r="I20" i="9"/>
  <c r="J19" i="9"/>
  <c r="Q19" i="9"/>
  <c r="I19" i="9"/>
  <c r="M19" i="9" s="1"/>
  <c r="J17" i="9"/>
  <c r="Q17" i="9" s="1"/>
  <c r="I17" i="9"/>
  <c r="J16" i="9"/>
  <c r="Q16" i="9" s="1"/>
  <c r="I16" i="9"/>
  <c r="M16" i="9" s="1"/>
  <c r="J15" i="9"/>
  <c r="Q15" i="9" s="1"/>
  <c r="I15" i="9"/>
  <c r="J13" i="9"/>
  <c r="J21" i="9" s="1"/>
  <c r="I13" i="9"/>
  <c r="J12" i="9"/>
  <c r="I12" i="9"/>
  <c r="J11" i="9"/>
  <c r="Q11" i="9" s="1"/>
  <c r="I11" i="9"/>
  <c r="J10" i="9"/>
  <c r="Q10" i="9"/>
  <c r="I10" i="9"/>
  <c r="J9" i="9"/>
  <c r="Q9" i="9"/>
  <c r="I9" i="9"/>
  <c r="M9" i="9" s="1"/>
  <c r="J6" i="9"/>
  <c r="Q6" i="9" s="1"/>
  <c r="I6" i="9"/>
  <c r="M6" i="9" s="1"/>
  <c r="J8" i="9"/>
  <c r="Q8" i="9" s="1"/>
  <c r="I8" i="9"/>
  <c r="Q14" i="25"/>
  <c r="M14" i="25"/>
  <c r="H14" i="25"/>
  <c r="I14" i="25"/>
  <c r="I13" i="6"/>
  <c r="J13" i="6"/>
  <c r="Q13" i="6" s="1"/>
  <c r="I12" i="6"/>
  <c r="G21" i="9"/>
  <c r="E21" i="9"/>
  <c r="I33" i="25"/>
  <c r="Q33" i="25" s="1"/>
  <c r="H33" i="25"/>
  <c r="P32" i="25"/>
  <c r="P31" i="25" s="1"/>
  <c r="L32" i="25"/>
  <c r="L31" i="25" s="1"/>
  <c r="K32" i="25"/>
  <c r="K31" i="25" s="1"/>
  <c r="G32" i="25"/>
  <c r="G31" i="25" s="1"/>
  <c r="I31" i="25" s="1"/>
  <c r="F32" i="25"/>
  <c r="F31" i="25" s="1"/>
  <c r="E32" i="25"/>
  <c r="E31" i="25" s="1"/>
  <c r="D32" i="25"/>
  <c r="D31" i="25" s="1"/>
  <c r="I30" i="25"/>
  <c r="I29" i="25" s="1"/>
  <c r="H30" i="25"/>
  <c r="H29" i="25" s="1"/>
  <c r="P29" i="25"/>
  <c r="L29" i="25"/>
  <c r="L28" i="25" s="1"/>
  <c r="K29" i="25"/>
  <c r="K28" i="25" s="1"/>
  <c r="G29" i="25"/>
  <c r="G28" i="25"/>
  <c r="F29" i="25"/>
  <c r="F28" i="25" s="1"/>
  <c r="E29" i="25"/>
  <c r="E28" i="25" s="1"/>
  <c r="I28" i="25" s="1"/>
  <c r="D29" i="25"/>
  <c r="D28" i="25" s="1"/>
  <c r="H27" i="25"/>
  <c r="P26" i="25"/>
  <c r="L26" i="25"/>
  <c r="K26" i="25"/>
  <c r="G26" i="25"/>
  <c r="F26" i="25"/>
  <c r="I25" i="25"/>
  <c r="H25" i="25"/>
  <c r="M25" i="25" s="1"/>
  <c r="M24" i="25" s="1"/>
  <c r="P24" i="25"/>
  <c r="P21" i="25" s="1"/>
  <c r="L24" i="25"/>
  <c r="K24" i="25"/>
  <c r="G24" i="25"/>
  <c r="F24" i="25"/>
  <c r="I23" i="25"/>
  <c r="I22" i="25" s="1"/>
  <c r="Q22" i="25" s="1"/>
  <c r="H23" i="25"/>
  <c r="H22" i="25" s="1"/>
  <c r="P22" i="25"/>
  <c r="L22" i="25"/>
  <c r="K22" i="25"/>
  <c r="K21" i="25" s="1"/>
  <c r="G22" i="25"/>
  <c r="G21" i="25"/>
  <c r="F22" i="25"/>
  <c r="E22" i="25"/>
  <c r="D22" i="25"/>
  <c r="I20" i="25"/>
  <c r="Q20" i="25" s="1"/>
  <c r="H20" i="25"/>
  <c r="I19" i="25"/>
  <c r="Q19" i="25"/>
  <c r="H19" i="25"/>
  <c r="I18" i="25"/>
  <c r="Q18" i="25" s="1"/>
  <c r="H18" i="25"/>
  <c r="I17" i="25"/>
  <c r="Q17" i="25" s="1"/>
  <c r="H17" i="25"/>
  <c r="I16" i="25"/>
  <c r="Q16" i="25"/>
  <c r="H16" i="25"/>
  <c r="I15" i="25"/>
  <c r="Q15" i="25"/>
  <c r="H15" i="25"/>
  <c r="M15" i="25" s="1"/>
  <c r="I13" i="25"/>
  <c r="Q13" i="25" s="1"/>
  <c r="H13" i="25"/>
  <c r="M13" i="25" s="1"/>
  <c r="P12" i="25"/>
  <c r="L12" i="25"/>
  <c r="K12" i="25"/>
  <c r="G12" i="25"/>
  <c r="G7" i="25" s="1"/>
  <c r="F12" i="25"/>
  <c r="E12" i="25"/>
  <c r="D12" i="25"/>
  <c r="I11" i="25"/>
  <c r="H11" i="25"/>
  <c r="I10" i="25"/>
  <c r="Q10" i="25" s="1"/>
  <c r="H10" i="25"/>
  <c r="H8" i="25" s="1"/>
  <c r="I9" i="25"/>
  <c r="Q9" i="25" s="1"/>
  <c r="H9" i="25"/>
  <c r="M9" i="25" s="1"/>
  <c r="P8" i="25"/>
  <c r="L8" i="25"/>
  <c r="K8" i="25"/>
  <c r="K7" i="25" s="1"/>
  <c r="G8" i="25"/>
  <c r="F8" i="25"/>
  <c r="E8" i="25"/>
  <c r="D8" i="25"/>
  <c r="A8" i="25"/>
  <c r="A9" i="25"/>
  <c r="A10" i="25" s="1"/>
  <c r="A11" i="25" s="1"/>
  <c r="A12" i="25" s="1"/>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J7" i="15"/>
  <c r="J10" i="15"/>
  <c r="J15" i="15"/>
  <c r="C10" i="22"/>
  <c r="I15" i="15" s="1"/>
  <c r="C16" i="22"/>
  <c r="K15" i="15" s="1"/>
  <c r="C10" i="21"/>
  <c r="C11" i="21" s="1"/>
  <c r="F4" i="20"/>
  <c r="F5" i="20"/>
  <c r="F6" i="20"/>
  <c r="H12" i="15"/>
  <c r="F7" i="20"/>
  <c r="H13" i="15" s="1"/>
  <c r="D8" i="20"/>
  <c r="E8" i="20"/>
  <c r="F9" i="20"/>
  <c r="F10" i="20"/>
  <c r="F11" i="20"/>
  <c r="I12" i="15" s="1"/>
  <c r="F12" i="20"/>
  <c r="I13" i="15" s="1"/>
  <c r="D13" i="20"/>
  <c r="E13" i="20"/>
  <c r="F14" i="20"/>
  <c r="F15" i="20"/>
  <c r="F16" i="20"/>
  <c r="K12" i="15" s="1"/>
  <c r="F17" i="20"/>
  <c r="K13" i="15" s="1"/>
  <c r="D18" i="20"/>
  <c r="E18" i="20"/>
  <c r="D19" i="20"/>
  <c r="E19" i="20"/>
  <c r="D20" i="20"/>
  <c r="F20" i="20" s="1"/>
  <c r="E20" i="20"/>
  <c r="D21" i="20"/>
  <c r="E21" i="20"/>
  <c r="D22" i="20"/>
  <c r="E22" i="20"/>
  <c r="C9" i="19"/>
  <c r="C15" i="19"/>
  <c r="K10" i="15" s="1"/>
  <c r="C7" i="18"/>
  <c r="C9" i="18" s="1"/>
  <c r="C10" i="17"/>
  <c r="C21" i="17"/>
  <c r="C8" i="16"/>
  <c r="C14" i="16"/>
  <c r="K7" i="15"/>
  <c r="A7" i="15"/>
  <c r="A8" i="15" s="1"/>
  <c r="A9" i="15" s="1"/>
  <c r="A10" i="15" s="1"/>
  <c r="A11" i="15" s="1"/>
  <c r="A14" i="15" s="1"/>
  <c r="A15" i="15" s="1"/>
  <c r="I7" i="15"/>
  <c r="H9" i="15"/>
  <c r="H10" i="15"/>
  <c r="H14" i="15"/>
  <c r="I14" i="15"/>
  <c r="H15" i="15"/>
  <c r="I9" i="14"/>
  <c r="M9" i="14" s="1"/>
  <c r="L9" i="14"/>
  <c r="A10" i="14"/>
  <c r="I10" i="14"/>
  <c r="L10" i="14"/>
  <c r="N10" i="14" s="1"/>
  <c r="A11" i="14"/>
  <c r="A12" i="14" s="1"/>
  <c r="A13" i="14" s="1"/>
  <c r="A14" i="14" s="1"/>
  <c r="I11" i="14"/>
  <c r="M11" i="14" s="1"/>
  <c r="L11" i="14"/>
  <c r="N11" i="14"/>
  <c r="I12" i="14"/>
  <c r="M12" i="14" s="1"/>
  <c r="L12" i="14"/>
  <c r="N12" i="14"/>
  <c r="I13" i="14"/>
  <c r="M13" i="14" s="1"/>
  <c r="L13" i="14"/>
  <c r="N13" i="14" s="1"/>
  <c r="C14" i="14"/>
  <c r="D14" i="14"/>
  <c r="E14" i="14"/>
  <c r="F14" i="14"/>
  <c r="G14" i="14"/>
  <c r="H14" i="14"/>
  <c r="J14" i="14"/>
  <c r="K14" i="14"/>
  <c r="I27" i="14"/>
  <c r="M27" i="14" s="1"/>
  <c r="L27" i="14"/>
  <c r="N27" i="14" s="1"/>
  <c r="A28" i="14"/>
  <c r="A29" i="14"/>
  <c r="A30" i="14" s="1"/>
  <c r="A31" i="14" s="1"/>
  <c r="A32" i="14" s="1"/>
  <c r="I28" i="14"/>
  <c r="M28" i="14"/>
  <c r="L28" i="14"/>
  <c r="I29" i="14"/>
  <c r="M29" i="14"/>
  <c r="L29" i="14"/>
  <c r="N29" i="14" s="1"/>
  <c r="I30" i="14"/>
  <c r="M30" i="14" s="1"/>
  <c r="L30" i="14"/>
  <c r="N30" i="14" s="1"/>
  <c r="I31" i="14"/>
  <c r="M31" i="14" s="1"/>
  <c r="L31" i="14"/>
  <c r="N31" i="14" s="1"/>
  <c r="C32" i="14"/>
  <c r="D32" i="14"/>
  <c r="E32" i="14"/>
  <c r="F32" i="14"/>
  <c r="G32" i="14"/>
  <c r="H32" i="14"/>
  <c r="J32" i="14"/>
  <c r="K32" i="14"/>
  <c r="G25" i="13"/>
  <c r="G24" i="13"/>
  <c r="E15" i="12"/>
  <c r="F15" i="12"/>
  <c r="G15" i="12"/>
  <c r="H15" i="12"/>
  <c r="I15" i="12"/>
  <c r="J15" i="12"/>
  <c r="K15" i="12"/>
  <c r="L15" i="12"/>
  <c r="M15" i="12"/>
  <c r="N15" i="12"/>
  <c r="O15" i="12"/>
  <c r="P15" i="12"/>
  <c r="Q15" i="12"/>
  <c r="R15" i="12"/>
  <c r="S15" i="12"/>
  <c r="T15" i="12"/>
  <c r="U15" i="12"/>
  <c r="V15" i="12"/>
  <c r="W15" i="12"/>
  <c r="X15" i="12"/>
  <c r="K22" i="12"/>
  <c r="L22" i="12"/>
  <c r="K24" i="12"/>
  <c r="L24" i="12"/>
  <c r="K25" i="12"/>
  <c r="K26" i="12"/>
  <c r="L26" i="12"/>
  <c r="K27" i="12"/>
  <c r="L27" i="12"/>
  <c r="K28" i="12"/>
  <c r="L28" i="12"/>
  <c r="K29" i="12"/>
  <c r="L29" i="12"/>
  <c r="K30" i="12"/>
  <c r="L30" i="12"/>
  <c r="K31" i="12"/>
  <c r="L31" i="12"/>
  <c r="K32" i="12"/>
  <c r="L32" i="12"/>
  <c r="M32" i="12" s="1"/>
  <c r="E33" i="12"/>
  <c r="F33" i="12"/>
  <c r="H33" i="12"/>
  <c r="I33" i="12"/>
  <c r="D5" i="10"/>
  <c r="F5" i="10" s="1"/>
  <c r="E5" i="10"/>
  <c r="F6" i="10"/>
  <c r="F7" i="10"/>
  <c r="F8" i="10"/>
  <c r="F9" i="10"/>
  <c r="F12" i="10"/>
  <c r="F13" i="10"/>
  <c r="D16" i="10"/>
  <c r="F16" i="10" s="1"/>
  <c r="E16" i="10"/>
  <c r="F17" i="10"/>
  <c r="F18" i="10"/>
  <c r="F20" i="10"/>
  <c r="F21" i="10"/>
  <c r="F21" i="9"/>
  <c r="H21" i="9"/>
  <c r="K21" i="9"/>
  <c r="L21" i="9"/>
  <c r="N21" i="9"/>
  <c r="P21" i="9"/>
  <c r="I6" i="8"/>
  <c r="K6" i="8" s="1"/>
  <c r="J6" i="8"/>
  <c r="A7" i="8"/>
  <c r="I7" i="8"/>
  <c r="J7" i="8"/>
  <c r="O7" i="8" s="1"/>
  <c r="A8" i="8"/>
  <c r="A9" i="8" s="1"/>
  <c r="A10" i="8"/>
  <c r="A11" i="8" s="1"/>
  <c r="A12" i="8" s="1"/>
  <c r="A13" i="8" s="1"/>
  <c r="A14" i="8" s="1"/>
  <c r="I8" i="8"/>
  <c r="I14" i="8" s="1"/>
  <c r="J8" i="8"/>
  <c r="I9" i="8"/>
  <c r="J9" i="8"/>
  <c r="I10" i="8"/>
  <c r="K10" i="8" s="1"/>
  <c r="J10" i="8"/>
  <c r="O10" i="8" s="1"/>
  <c r="I11" i="8"/>
  <c r="J11" i="8"/>
  <c r="I12" i="8"/>
  <c r="J12" i="8"/>
  <c r="O12" i="8"/>
  <c r="K12" i="8"/>
  <c r="I13" i="8"/>
  <c r="J13" i="8"/>
  <c r="K13" i="8"/>
  <c r="O13" i="8"/>
  <c r="E14" i="8"/>
  <c r="F14" i="8"/>
  <c r="G14" i="8"/>
  <c r="H14" i="8"/>
  <c r="M14" i="8"/>
  <c r="N14" i="8"/>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E8" i="6"/>
  <c r="E7" i="6" s="1"/>
  <c r="E32" i="6" s="1"/>
  <c r="F8" i="6"/>
  <c r="F7" i="6" s="1"/>
  <c r="G8" i="6"/>
  <c r="G7" i="6" s="1"/>
  <c r="H8" i="6"/>
  <c r="H7" i="6" s="1"/>
  <c r="H32" i="6" s="1"/>
  <c r="K8" i="6"/>
  <c r="L8" i="6"/>
  <c r="M8" i="6"/>
  <c r="P8" i="6"/>
  <c r="P7" i="6" s="1"/>
  <c r="I9" i="6"/>
  <c r="I8" i="6" s="1"/>
  <c r="J9" i="6"/>
  <c r="I10" i="6"/>
  <c r="J10" i="6"/>
  <c r="N10" i="6" s="1"/>
  <c r="Q10" i="6"/>
  <c r="I11" i="6"/>
  <c r="J11" i="6"/>
  <c r="Q11" i="6"/>
  <c r="J12" i="6"/>
  <c r="I14" i="6"/>
  <c r="J14" i="6"/>
  <c r="Q14" i="6" s="1"/>
  <c r="I15" i="6"/>
  <c r="J15" i="6"/>
  <c r="N15" i="6" s="1"/>
  <c r="I16" i="6"/>
  <c r="J16" i="6"/>
  <c r="N16" i="6" s="1"/>
  <c r="Q16" i="6"/>
  <c r="G17" i="6"/>
  <c r="H17" i="6"/>
  <c r="K17" i="6"/>
  <c r="L17" i="6"/>
  <c r="M17" i="6"/>
  <c r="P17" i="6"/>
  <c r="I18" i="6"/>
  <c r="J18" i="6"/>
  <c r="Q18" i="6" s="1"/>
  <c r="I19" i="6"/>
  <c r="J19" i="6"/>
  <c r="N19" i="6" s="1"/>
  <c r="Q19" i="6"/>
  <c r="I20" i="6"/>
  <c r="N20" i="6" s="1"/>
  <c r="J20" i="6"/>
  <c r="Q20" i="6" s="1"/>
  <c r="I21" i="6"/>
  <c r="J21" i="6"/>
  <c r="N21" i="6" s="1"/>
  <c r="I22" i="6"/>
  <c r="J22" i="6"/>
  <c r="E24" i="6"/>
  <c r="E23" i="6" s="1"/>
  <c r="F24" i="6"/>
  <c r="F23" i="6" s="1"/>
  <c r="G24" i="6"/>
  <c r="G23" i="6" s="1"/>
  <c r="H24" i="6"/>
  <c r="H23" i="6"/>
  <c r="K24" i="6"/>
  <c r="K23" i="6" s="1"/>
  <c r="L24" i="6"/>
  <c r="L23" i="6"/>
  <c r="M24" i="6"/>
  <c r="M23" i="6" s="1"/>
  <c r="P24" i="6"/>
  <c r="P23" i="6" s="1"/>
  <c r="I25" i="6"/>
  <c r="N25" i="6" s="1"/>
  <c r="N24" i="6" s="1"/>
  <c r="N23" i="6" s="1"/>
  <c r="I24" i="6"/>
  <c r="I23" i="6" s="1"/>
  <c r="J25" i="6"/>
  <c r="J24" i="6" s="1"/>
  <c r="J23" i="6" s="1"/>
  <c r="E27" i="6"/>
  <c r="E26" i="6" s="1"/>
  <c r="F27" i="6"/>
  <c r="F26" i="6" s="1"/>
  <c r="G27" i="6"/>
  <c r="G26" i="6" s="1"/>
  <c r="H27" i="6"/>
  <c r="H26" i="6" s="1"/>
  <c r="K27" i="6"/>
  <c r="K26" i="6"/>
  <c r="L27" i="6"/>
  <c r="L26" i="6"/>
  <c r="M27" i="6"/>
  <c r="M26" i="6"/>
  <c r="P27" i="6"/>
  <c r="P26" i="6"/>
  <c r="I28" i="6"/>
  <c r="I27" i="6" s="1"/>
  <c r="J28" i="6"/>
  <c r="Q28" i="6"/>
  <c r="Q27" i="6"/>
  <c r="Q26" i="6" s="1"/>
  <c r="J27" i="6"/>
  <c r="J26" i="6" s="1"/>
  <c r="E30" i="6"/>
  <c r="E29" i="6"/>
  <c r="F30" i="6"/>
  <c r="F29" i="6" s="1"/>
  <c r="G30" i="6"/>
  <c r="G29" i="6"/>
  <c r="H30" i="6"/>
  <c r="H29" i="6" s="1"/>
  <c r="K30" i="6"/>
  <c r="K29" i="6" s="1"/>
  <c r="L30" i="6"/>
  <c r="L29" i="6"/>
  <c r="M30" i="6"/>
  <c r="M29" i="6" s="1"/>
  <c r="P30" i="6"/>
  <c r="P29" i="6"/>
  <c r="I31" i="6"/>
  <c r="I30" i="6" s="1"/>
  <c r="I29" i="6" s="1"/>
  <c r="J31" i="6"/>
  <c r="Q31" i="6" s="1"/>
  <c r="Q30" i="6" s="1"/>
  <c r="Q29" i="6" s="1"/>
  <c r="J30" i="6"/>
  <c r="J29" i="6" s="1"/>
  <c r="G7" i="5"/>
  <c r="G8" i="5"/>
  <c r="G9" i="5" s="1"/>
  <c r="G10" i="5" s="1"/>
  <c r="D5" i="3"/>
  <c r="D6" i="3"/>
  <c r="D7" i="3"/>
  <c r="D8" i="3"/>
  <c r="D9" i="3"/>
  <c r="D10" i="3"/>
  <c r="B11" i="3"/>
  <c r="C11" i="3"/>
  <c r="O8" i="8"/>
  <c r="M10" i="14"/>
  <c r="I14" i="14"/>
  <c r="C25" i="17"/>
  <c r="O6" i="8"/>
  <c r="K7" i="8"/>
  <c r="N28" i="14"/>
  <c r="D7" i="25"/>
  <c r="M30" i="25"/>
  <c r="M29" i="25" s="1"/>
  <c r="Q25" i="25"/>
  <c r="I24" i="25"/>
  <c r="Q24" i="25"/>
  <c r="I32" i="25"/>
  <c r="Q32" i="25" s="1"/>
  <c r="M11" i="25"/>
  <c r="M15" i="9"/>
  <c r="M20" i="9"/>
  <c r="N14" i="6"/>
  <c r="Q25" i="6"/>
  <c r="Q24" i="6"/>
  <c r="Q23" i="6"/>
  <c r="N11" i="6"/>
  <c r="I26" i="6"/>
  <c r="N28" i="6"/>
  <c r="N27" i="6" s="1"/>
  <c r="N26" i="6" s="1"/>
  <c r="F18" i="20" l="1"/>
  <c r="K11" i="15" s="1"/>
  <c r="F22" i="20"/>
  <c r="F19" i="20"/>
  <c r="F13" i="20"/>
  <c r="I11" i="15" s="1"/>
  <c r="E23" i="20"/>
  <c r="I22" i="9"/>
  <c r="M18" i="25"/>
  <c r="N13" i="6"/>
  <c r="G34" i="25"/>
  <c r="H28" i="25"/>
  <c r="M28" i="25" s="1"/>
  <c r="H31" i="25"/>
  <c r="M31" i="25" s="1"/>
  <c r="F32" i="6"/>
  <c r="Q30" i="25"/>
  <c r="P7" i="25"/>
  <c r="M8" i="9"/>
  <c r="M10" i="25"/>
  <c r="M8" i="25" s="1"/>
  <c r="K14" i="15"/>
  <c r="L14" i="15" s="1"/>
  <c r="M7" i="6"/>
  <c r="M32" i="6" s="1"/>
  <c r="I9" i="15"/>
  <c r="L9" i="15" s="1"/>
  <c r="F21" i="20"/>
  <c r="L12" i="15"/>
  <c r="J6" i="15"/>
  <c r="H12" i="25"/>
  <c r="H7" i="25" s="1"/>
  <c r="M17" i="25"/>
  <c r="M19" i="25"/>
  <c r="E21" i="25"/>
  <c r="I21" i="25" s="1"/>
  <c r="Q21" i="25" s="1"/>
  <c r="M11" i="9"/>
  <c r="I21" i="9"/>
  <c r="N34" i="25"/>
  <c r="M18" i="9"/>
  <c r="F8" i="20"/>
  <c r="H11" i="15" s="1"/>
  <c r="K7" i="6"/>
  <c r="K32" i="6" s="1"/>
  <c r="L13" i="15"/>
  <c r="F7" i="25"/>
  <c r="H24" i="25"/>
  <c r="M22" i="9"/>
  <c r="G32" i="6"/>
  <c r="I32" i="14"/>
  <c r="K8" i="8"/>
  <c r="N31" i="6"/>
  <c r="N30" i="6" s="1"/>
  <c r="N29" i="6" s="1"/>
  <c r="Q15" i="6"/>
  <c r="L7" i="6"/>
  <c r="L32" i="6" s="1"/>
  <c r="M31" i="12"/>
  <c r="M27" i="12"/>
  <c r="M22" i="12"/>
  <c r="M14" i="14"/>
  <c r="C15" i="16"/>
  <c r="L7" i="25"/>
  <c r="L34" i="25" s="1"/>
  <c r="M16" i="25"/>
  <c r="L21" i="25"/>
  <c r="D21" i="25"/>
  <c r="D34" i="25" s="1"/>
  <c r="M10" i="9"/>
  <c r="N21" i="25"/>
  <c r="M14" i="9"/>
  <c r="Q18" i="9"/>
  <c r="Q31" i="25"/>
  <c r="I17" i="6"/>
  <c r="I7" i="6" s="1"/>
  <c r="I32" i="6" s="1"/>
  <c r="N18" i="6"/>
  <c r="P28" i="25"/>
  <c r="Q29" i="25"/>
  <c r="M17" i="9"/>
  <c r="C17" i="22"/>
  <c r="I10" i="5"/>
  <c r="K10" i="5"/>
  <c r="H10" i="5"/>
  <c r="G11" i="5"/>
  <c r="N22" i="6"/>
  <c r="Q22" i="6"/>
  <c r="M33" i="25"/>
  <c r="M32" i="25" s="1"/>
  <c r="H32" i="25"/>
  <c r="Q12" i="9"/>
  <c r="M12" i="9"/>
  <c r="D11" i="3"/>
  <c r="Q9" i="6"/>
  <c r="J8" i="6"/>
  <c r="O9" i="8"/>
  <c r="K9" i="8"/>
  <c r="J14" i="8"/>
  <c r="M28" i="12"/>
  <c r="L33" i="12"/>
  <c r="J10" i="5"/>
  <c r="N12" i="6"/>
  <c r="Q12" i="6"/>
  <c r="N32" i="14"/>
  <c r="N9" i="6"/>
  <c r="K14" i="8"/>
  <c r="Q21" i="6"/>
  <c r="P32" i="6"/>
  <c r="M32" i="14"/>
  <c r="L14" i="14"/>
  <c r="N9" i="14"/>
  <c r="N14" i="14" s="1"/>
  <c r="D23" i="20"/>
  <c r="J17" i="6"/>
  <c r="L32" i="14"/>
  <c r="Q17" i="6"/>
  <c r="K11" i="8"/>
  <c r="O11" i="8"/>
  <c r="E7" i="25"/>
  <c r="I12" i="25"/>
  <c r="Q12" i="25" s="1"/>
  <c r="M20" i="25"/>
  <c r="F21" i="25"/>
  <c r="K33" i="12"/>
  <c r="Q11" i="25"/>
  <c r="Q8" i="25" s="1"/>
  <c r="Q7" i="25" s="1"/>
  <c r="I8" i="25"/>
  <c r="I7" i="25" s="1"/>
  <c r="Q23" i="25"/>
  <c r="M23" i="25"/>
  <c r="M22" i="25" s="1"/>
  <c r="J22" i="9"/>
  <c r="Q7" i="9"/>
  <c r="Q22" i="9" s="1"/>
  <c r="L15" i="15"/>
  <c r="C16" i="19"/>
  <c r="I10" i="15"/>
  <c r="L10" i="15" s="1"/>
  <c r="K34" i="25"/>
  <c r="M12" i="25"/>
  <c r="Q26" i="25"/>
  <c r="Q27" i="25"/>
  <c r="Q13" i="9"/>
  <c r="Q21" i="9" s="1"/>
  <c r="M13" i="9"/>
  <c r="E34" i="25" l="1"/>
  <c r="N8" i="6"/>
  <c r="N7" i="6" s="1"/>
  <c r="N32" i="6" s="1"/>
  <c r="H21" i="25"/>
  <c r="H34" i="25" s="1"/>
  <c r="M7" i="25"/>
  <c r="H6" i="15"/>
  <c r="M34" i="25"/>
  <c r="I34" i="25"/>
  <c r="Q8" i="6"/>
  <c r="Q7" i="6" s="1"/>
  <c r="Q32" i="6" s="1"/>
  <c r="I6" i="15"/>
  <c r="N17" i="6"/>
  <c r="M10" i="5"/>
  <c r="Q28" i="25"/>
  <c r="P34" i="25"/>
  <c r="J7" i="6"/>
  <c r="J32" i="6" s="1"/>
  <c r="L10" i="5"/>
  <c r="M21" i="9"/>
  <c r="K6" i="15"/>
  <c r="F34" i="25"/>
  <c r="Q34" i="25"/>
  <c r="D70" i="24"/>
  <c r="D71" i="24"/>
  <c r="M33" i="12"/>
  <c r="O14" i="8"/>
  <c r="K11" i="5"/>
  <c r="K9" i="5" s="1"/>
  <c r="H11" i="5"/>
  <c r="J11" i="5"/>
  <c r="G12" i="5"/>
  <c r="G13" i="5" s="1"/>
  <c r="G14" i="5" s="1"/>
  <c r="I11" i="5"/>
  <c r="L6" i="15" l="1"/>
  <c r="L11" i="5"/>
  <c r="L9" i="5" s="1"/>
  <c r="H9" i="5"/>
  <c r="I14" i="5"/>
  <c r="K14" i="5"/>
  <c r="G15" i="5"/>
  <c r="J14" i="5"/>
  <c r="H14" i="5"/>
  <c r="J9" i="5"/>
  <c r="M11" i="5"/>
  <c r="M9" i="5" s="1"/>
  <c r="I9" i="5"/>
  <c r="M14" i="5" l="1"/>
  <c r="L14" i="5"/>
  <c r="J15" i="5"/>
  <c r="I15" i="5"/>
  <c r="K15" i="5"/>
  <c r="H15" i="5"/>
  <c r="G16" i="5"/>
  <c r="M15" i="5" l="1"/>
  <c r="H16" i="5"/>
  <c r="G17" i="5"/>
  <c r="K16" i="5"/>
  <c r="K13" i="5" s="1"/>
  <c r="J16" i="5"/>
  <c r="J13" i="5" s="1"/>
  <c r="I16" i="5"/>
  <c r="L15" i="5"/>
  <c r="M16" i="5" l="1"/>
  <c r="M13" i="5" s="1"/>
  <c r="M38" i="5" s="1"/>
  <c r="K38" i="5"/>
  <c r="L16" i="5"/>
  <c r="L13" i="5" s="1"/>
  <c r="H13" i="5"/>
  <c r="I13" i="5"/>
  <c r="J38" i="5"/>
  <c r="I17" i="5"/>
  <c r="K17" i="5"/>
  <c r="K12" i="5" s="1"/>
  <c r="K8" i="5" s="1"/>
  <c r="H17" i="5"/>
  <c r="G18" i="5"/>
  <c r="G19" i="5" s="1"/>
  <c r="G20" i="5" s="1"/>
  <c r="J17" i="5"/>
  <c r="J12" i="5" s="1"/>
  <c r="J8" i="5" s="1"/>
  <c r="K20" i="5" l="1"/>
  <c r="J20" i="5"/>
  <c r="I20" i="5"/>
  <c r="G21" i="5"/>
  <c r="H20" i="5"/>
  <c r="L38" i="5"/>
  <c r="L17" i="5"/>
  <c r="L12" i="5" s="1"/>
  <c r="L8" i="5" s="1"/>
  <c r="H43" i="5"/>
  <c r="H12" i="5"/>
  <c r="H8" i="5" s="1"/>
  <c r="H38" i="5"/>
  <c r="K43" i="5"/>
  <c r="J43" i="5"/>
  <c r="M17" i="5"/>
  <c r="I43" i="5"/>
  <c r="I12" i="5"/>
  <c r="I8" i="5" s="1"/>
  <c r="I38" i="5"/>
  <c r="M20" i="5" l="1"/>
  <c r="L43" i="5"/>
  <c r="M43" i="5"/>
  <c r="M12" i="5"/>
  <c r="M8" i="5" s="1"/>
  <c r="L20" i="5"/>
  <c r="K21" i="5"/>
  <c r="K19" i="5" s="1"/>
  <c r="I21" i="5"/>
  <c r="I19" i="5" s="1"/>
  <c r="H21" i="5"/>
  <c r="H19" i="5" s="1"/>
  <c r="G22" i="5"/>
  <c r="G23" i="5" s="1"/>
  <c r="J21" i="5"/>
  <c r="J19" i="5" s="1"/>
  <c r="L21" i="5" l="1"/>
  <c r="L19" i="5" s="1"/>
  <c r="M21" i="5"/>
  <c r="M19" i="5"/>
  <c r="J23" i="5"/>
  <c r="I23" i="5"/>
  <c r="H23" i="5"/>
  <c r="K23" i="5"/>
  <c r="G24" i="5"/>
  <c r="L23" i="5" l="1"/>
  <c r="H39" i="5"/>
  <c r="K39" i="5"/>
  <c r="M23" i="5"/>
  <c r="I39" i="5"/>
  <c r="I24" i="5"/>
  <c r="I22" i="5" s="1"/>
  <c r="I18" i="5" s="1"/>
  <c r="H24" i="5"/>
  <c r="K24" i="5"/>
  <c r="G25" i="5"/>
  <c r="G26" i="5" s="1"/>
  <c r="G27" i="5" s="1"/>
  <c r="J24" i="5"/>
  <c r="J22" i="5" s="1"/>
  <c r="J18" i="5" s="1"/>
  <c r="J39" i="5"/>
  <c r="K44" i="5" l="1"/>
  <c r="L24" i="5"/>
  <c r="H44" i="5"/>
  <c r="L39" i="5"/>
  <c r="M24" i="5"/>
  <c r="M22" i="5" s="1"/>
  <c r="M18" i="5" s="1"/>
  <c r="I44" i="5"/>
  <c r="H22" i="5"/>
  <c r="H18" i="5" s="1"/>
  <c r="J44" i="5"/>
  <c r="I27" i="5"/>
  <c r="K27" i="5"/>
  <c r="J27" i="5"/>
  <c r="H27" i="5"/>
  <c r="G28" i="5"/>
  <c r="M39" i="5"/>
  <c r="K22" i="5"/>
  <c r="K18" i="5" s="1"/>
  <c r="L27" i="5" l="1"/>
  <c r="H49" i="5"/>
  <c r="M27" i="5"/>
  <c r="I49" i="5"/>
  <c r="J49" i="5"/>
  <c r="K28" i="5"/>
  <c r="J28" i="5"/>
  <c r="H28" i="5"/>
  <c r="H26" i="5" s="1"/>
  <c r="I28" i="5"/>
  <c r="I26" i="5" s="1"/>
  <c r="G29" i="5"/>
  <c r="G30" i="5" s="1"/>
  <c r="L44" i="5"/>
  <c r="K49" i="5"/>
  <c r="M44" i="5"/>
  <c r="L22" i="5"/>
  <c r="L18" i="5" s="1"/>
  <c r="K53" i="5" l="1"/>
  <c r="M28" i="5"/>
  <c r="I53" i="5"/>
  <c r="J53" i="5"/>
  <c r="K30" i="5"/>
  <c r="H30" i="5"/>
  <c r="J30" i="5"/>
  <c r="G31" i="5"/>
  <c r="I30" i="5"/>
  <c r="K26" i="5"/>
  <c r="L28" i="5"/>
  <c r="H53" i="5"/>
  <c r="J26" i="5"/>
  <c r="M26" i="5"/>
  <c r="M49" i="5"/>
  <c r="L49" i="5"/>
  <c r="L53" i="5" l="1"/>
  <c r="L30" i="5"/>
  <c r="H50" i="5"/>
  <c r="H40" i="5"/>
  <c r="J50" i="5"/>
  <c r="J40" i="5"/>
  <c r="M30" i="5"/>
  <c r="I50" i="5"/>
  <c r="I40" i="5"/>
  <c r="L26" i="5"/>
  <c r="K50" i="5"/>
  <c r="K40" i="5"/>
  <c r="I31" i="5"/>
  <c r="I29" i="5" s="1"/>
  <c r="I25" i="5" s="1"/>
  <c r="I7" i="5" s="1"/>
  <c r="K31" i="5"/>
  <c r="K29" i="5" s="1"/>
  <c r="K25" i="5" s="1"/>
  <c r="K7" i="5" s="1"/>
  <c r="H31" i="5"/>
  <c r="H29" i="5" s="1"/>
  <c r="H25" i="5" s="1"/>
  <c r="H7" i="5" s="1"/>
  <c r="J31" i="5"/>
  <c r="G32" i="5"/>
  <c r="G33" i="5" s="1"/>
  <c r="M53" i="5"/>
  <c r="M50" i="5" l="1"/>
  <c r="M40" i="5"/>
  <c r="K33" i="5"/>
  <c r="G34" i="5"/>
  <c r="H33" i="5"/>
  <c r="I33" i="5"/>
  <c r="J33" i="5"/>
  <c r="J54" i="5"/>
  <c r="J45" i="5"/>
  <c r="L50" i="5"/>
  <c r="L40" i="5"/>
  <c r="K54" i="5"/>
  <c r="K45" i="5"/>
  <c r="M31" i="5"/>
  <c r="M29" i="5" s="1"/>
  <c r="M25" i="5" s="1"/>
  <c r="M7" i="5" s="1"/>
  <c r="I54" i="5"/>
  <c r="I45" i="5"/>
  <c r="J29" i="5"/>
  <c r="J25" i="5" s="1"/>
  <c r="J7" i="5" s="1"/>
  <c r="L31" i="5"/>
  <c r="L29" i="5" s="1"/>
  <c r="L25" i="5" s="1"/>
  <c r="L7" i="5" s="1"/>
  <c r="H54" i="5"/>
  <c r="H45" i="5"/>
  <c r="J51" i="5" l="1"/>
  <c r="J48" i="5" s="1"/>
  <c r="J41" i="5"/>
  <c r="J37" i="5" s="1"/>
  <c r="K51" i="5"/>
  <c r="K48" i="5" s="1"/>
  <c r="K41" i="5"/>
  <c r="K37" i="5" s="1"/>
  <c r="H51" i="5"/>
  <c r="H48" i="5" s="1"/>
  <c r="L33" i="5"/>
  <c r="H41" i="5"/>
  <c r="H37" i="5" s="1"/>
  <c r="L54" i="5"/>
  <c r="L45" i="5"/>
  <c r="I41" i="5"/>
  <c r="I37" i="5" s="1"/>
  <c r="M33" i="5"/>
  <c r="I51" i="5"/>
  <c r="I48" i="5" s="1"/>
  <c r="M54" i="5"/>
  <c r="M45" i="5"/>
  <c r="K34" i="5"/>
  <c r="K32" i="5" s="1"/>
  <c r="K6" i="5" s="1"/>
  <c r="H34" i="5"/>
  <c r="J34" i="5"/>
  <c r="J32" i="5" s="1"/>
  <c r="J6" i="5" s="1"/>
  <c r="I34" i="5"/>
  <c r="G36" i="5"/>
  <c r="G37" i="5" s="1"/>
  <c r="G38" i="5" s="1"/>
  <c r="G39" i="5" s="1"/>
  <c r="G40" i="5" s="1"/>
  <c r="G41" i="5" s="1"/>
  <c r="G42" i="5" s="1"/>
  <c r="G43" i="5" s="1"/>
  <c r="G44" i="5" s="1"/>
  <c r="G45" i="5" s="1"/>
  <c r="G46" i="5" s="1"/>
  <c r="G47" i="5" s="1"/>
  <c r="G48" i="5" s="1"/>
  <c r="G49" i="5" s="1"/>
  <c r="G50" i="5" s="1"/>
  <c r="G51" i="5" s="1"/>
  <c r="G52" i="5" s="1"/>
  <c r="G53" i="5" s="1"/>
  <c r="G54" i="5" s="1"/>
  <c r="G55" i="5" s="1"/>
  <c r="M41" i="5" l="1"/>
  <c r="M37" i="5" s="1"/>
  <c r="M51" i="5"/>
  <c r="M48" i="5" s="1"/>
  <c r="I46" i="5"/>
  <c r="I42" i="5" s="1"/>
  <c r="I36" i="5" s="1"/>
  <c r="M34" i="5"/>
  <c r="I55" i="5"/>
  <c r="I52" i="5" s="1"/>
  <c r="I47" i="5" s="1"/>
  <c r="L51" i="5"/>
  <c r="L48" i="5" s="1"/>
  <c r="L41" i="5"/>
  <c r="L37" i="5" s="1"/>
  <c r="J55" i="5"/>
  <c r="J52" i="5" s="1"/>
  <c r="J47" i="5" s="1"/>
  <c r="J46" i="5"/>
  <c r="J42" i="5" s="1"/>
  <c r="J36" i="5" s="1"/>
  <c r="H46" i="5"/>
  <c r="H42" i="5" s="1"/>
  <c r="H36" i="5" s="1"/>
  <c r="L34" i="5"/>
  <c r="H55" i="5"/>
  <c r="H52" i="5" s="1"/>
  <c r="H47" i="5" s="1"/>
  <c r="I32" i="5"/>
  <c r="I6" i="5" s="1"/>
  <c r="H32" i="5"/>
  <c r="H6" i="5" s="1"/>
  <c r="K55" i="5"/>
  <c r="K52" i="5" s="1"/>
  <c r="K47" i="5" s="1"/>
  <c r="K46" i="5"/>
  <c r="K42" i="5" s="1"/>
  <c r="K36" i="5" s="1"/>
  <c r="L46" i="5" l="1"/>
  <c r="L42" i="5" s="1"/>
  <c r="L36" i="5" s="1"/>
  <c r="L55" i="5"/>
  <c r="L52" i="5" s="1"/>
  <c r="L47" i="5" s="1"/>
  <c r="M55" i="5"/>
  <c r="M52" i="5" s="1"/>
  <c r="M47" i="5" s="1"/>
  <c r="M46" i="5"/>
  <c r="M42" i="5" s="1"/>
  <c r="M36" i="5" s="1"/>
  <c r="M32" i="5"/>
  <c r="M6" i="5" s="1"/>
  <c r="L32" i="5"/>
  <c r="L6" i="5" s="1"/>
</calcChain>
</file>

<file path=xl/sharedStrings.xml><?xml version="1.0" encoding="utf-8"?>
<sst xmlns="http://schemas.openxmlformats.org/spreadsheetml/2006/main" count="1028" uniqueCount="672">
  <si>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</si>
  <si>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</si>
  <si>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</si>
  <si>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</si>
  <si>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</si>
  <si>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</si>
  <si>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</si>
  <si>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</si>
  <si>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</si>
  <si>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</si>
  <si>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</si>
  <si>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</si>
  <si>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</si>
  <si>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</si>
  <si>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</si>
  <si>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</si>
  <si>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</si>
  <si>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</si>
  <si>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</si>
  <si>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</si>
  <si>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</si>
  <si>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</si>
  <si>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</si>
  <si>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</si>
  <si>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</si>
  <si>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</si>
  <si>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</si>
  <si>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</si>
  <si>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</si>
  <si>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</si>
  <si>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</si>
  <si>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</si>
  <si>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</si>
  <si>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</si>
  <si>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</si>
  <si>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</si>
  <si>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</si>
  <si>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</si>
  <si>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</si>
  <si>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</si>
  <si>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</si>
  <si>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</si>
  <si>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</si>
  <si>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</si>
  <si>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</si>
  <si>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</si>
  <si>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</si>
  <si>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</si>
  <si>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</si>
  <si>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</si>
  <si>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</si>
  <si>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</si>
  <si>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</si>
  <si>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</si>
  <si>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</si>
  <si>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</si>
  <si>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</si>
  <si>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</si>
  <si>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</si>
  <si>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</si>
  <si>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</si>
  <si>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</si>
  <si>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</si>
  <si>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</si>
  <si>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</si>
  <si>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</si>
  <si>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</si>
  <si>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</si>
  <si>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</si>
  <si>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</si>
  <si>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</si>
  <si>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</si>
  <si>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</si>
  <si>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</si>
  <si>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</si>
  <si>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</si>
  <si>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</si>
  <si>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</si>
  <si>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</si>
  <si>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</si>
  <si>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</si>
  <si>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</si>
  <si>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</si>
  <si>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</si>
  <si>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</si>
  <si>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</si>
  <si>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</si>
  <si>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</si>
  <si>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</si>
  <si>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</si>
  <si>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</si>
  <si>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</si>
  <si>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</si>
  <si>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</si>
  <si>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</si>
  <si>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</si>
  <si>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</si>
  <si>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</si>
  <si>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</si>
  <si>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</si>
  <si>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</si>
  <si>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</si>
  <si>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</si>
  <si>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</si>
  <si>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</si>
  <si>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</si>
  <si>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</si>
  <si>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</si>
  <si>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</si>
  <si>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</si>
  <si>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</si>
  <si>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</si>
  <si>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</si>
  <si>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</si>
  <si>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</si>
  <si>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</si>
  <si>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</si>
  <si>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</si>
  <si>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</si>
  <si>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</si>
  <si>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</si>
  <si>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</si>
  <si>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</si>
  <si>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</si>
  <si>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</si>
  <si>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</si>
  <si>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</si>
  <si>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</si>
  <si>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</si>
  <si>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</si>
  <si>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</si>
  <si>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</si>
  <si>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</si>
  <si>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</si>
  <si>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</si>
  <si>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</si>
  <si>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</si>
  <si>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</si>
  <si>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</si>
  <si>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</si>
  <si>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</si>
  <si>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</si>
  <si>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</si>
  <si>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</si>
  <si>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</si>
  <si>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</si>
  <si>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</si>
  <si>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</si>
  <si>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</si>
  <si>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</si>
  <si>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</si>
  <si>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</si>
  <si>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</si>
  <si>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</si>
  <si>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</si>
  <si>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</si>
  <si>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</si>
  <si>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</si>
  <si>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</si>
  <si>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</si>
  <si>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</si>
  <si>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</si>
  <si>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</si>
  <si>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</si>
  <si>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</si>
  <si>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</si>
  <si>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</si>
  <si>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</si>
  <si>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</si>
  <si>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</si>
  <si>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</si>
  <si>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</si>
  <si>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</si>
  <si>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</si>
  <si>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Identifikační číslo EDS (ISPROFIN)</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</si>
  <si>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</si>
  <si>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</si>
  <si>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</si>
  <si>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</si>
  <si>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</si>
  <si>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</si>
  <si>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</si>
  <si>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</si>
  <si>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</si>
  <si>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r>
      <t xml:space="preserve"> Příloha č.2 k vyhlášce č. </t>
    </r>
    <r>
      <rPr>
        <b/>
        <sz val="9"/>
        <rFont val="Calibri"/>
        <family val="2"/>
        <charset val="238"/>
      </rPr>
      <t>504/2002 Sb.</t>
    </r>
    <r>
      <rPr>
        <sz val="9"/>
        <rFont val="Calibri"/>
        <family val="2"/>
        <charset val="238"/>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</si>
  <si>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</si>
  <si>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</si>
  <si>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</si>
  <si>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</si>
  <si>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</si>
  <si>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</si>
  <si>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</si>
  <si>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</si>
  <si>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</si>
  <si>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</si>
  <si>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</si>
  <si>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</si>
  <si>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</si>
  <si>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</si>
  <si>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</si>
  <si>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</si>
  <si>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</si>
  <si>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</si>
  <si>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</si>
  <si>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</si>
  <si>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</si>
  <si>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</si>
  <si>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</si>
  <si>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</si>
  <si>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</si>
  <si>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</si>
  <si>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</si>
  <si>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</si>
  <si>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</si>
  <si>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</si>
  <si>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</si>
  <si>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</si>
  <si>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</si>
  <si>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</si>
  <si>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</si>
  <si>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</si>
  <si>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</si>
  <si>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charset val="238"/>
      </rPr>
      <t>(1)</t>
    </r>
  </si>
  <si>
    <r>
      <rPr>
        <sz val="8"/>
        <rFont val="Calibri"/>
        <family val="2"/>
        <charset val="238"/>
      </rPr>
      <t>(1)</t>
    </r>
    <r>
      <rPr>
        <sz val="10"/>
        <rFont val="Calibri"/>
        <family val="2"/>
        <charset val="238"/>
      </rPr>
      <t xml:space="preserve"> V případě potřeby rozšířit počet řádků.</t>
    </r>
  </si>
  <si>
    <t>celkem (+)</t>
  </si>
  <si>
    <t>k 31.12.</t>
  </si>
  <si>
    <t>e=a+b-d</t>
  </si>
  <si>
    <t xml:space="preserve">Fondy celkem  </t>
  </si>
  <si>
    <t>6a</t>
  </si>
  <si>
    <t>6b</t>
  </si>
  <si>
    <r>
      <t>Počet studentů</t>
    </r>
    <r>
      <rPr>
        <sz val="8"/>
        <rFont val="Calibri"/>
        <family val="2"/>
        <charset val="238"/>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</si>
  <si>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</si>
  <si>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</si>
  <si>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</si>
  <si>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</si>
  <si>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</si>
  <si>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</si>
  <si>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</si>
  <si>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</si>
  <si>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charset val="238"/>
      </rPr>
      <t>(1)</t>
    </r>
  </si>
  <si>
    <r>
      <t xml:space="preserve">Celkem vyplaceno </t>
    </r>
    <r>
      <rPr>
        <sz val="8"/>
        <rFont val="Calibri"/>
        <family val="2"/>
        <charset val="238"/>
      </rPr>
      <t>(2)</t>
    </r>
  </si>
  <si>
    <t>Studenti</t>
  </si>
  <si>
    <t>Ostatní</t>
  </si>
  <si>
    <t>jiná stipendia</t>
  </si>
  <si>
    <t>Kontrolní vazba</t>
  </si>
  <si>
    <t>Kontrolní vazby</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</si>
  <si>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</si>
  <si>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</si>
  <si>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</si>
  <si>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</si>
  <si>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</si>
  <si>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</si>
  <si>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</si>
  <si>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</si>
  <si>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</si>
  <si>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charset val="238"/>
      </rPr>
      <t>(1)</t>
    </r>
  </si>
  <si>
    <t>(1) Členění se uvádí podle § 22 odst.1 a) zákona č.111/1998 Sb. Počet řádků rozšířit dle potřeby.</t>
  </si>
  <si>
    <r>
      <t xml:space="preserve">Průměrná částka na 1 studenta </t>
    </r>
    <r>
      <rPr>
        <sz val="8"/>
        <rFont val="Calibri"/>
        <family val="2"/>
        <charset val="238"/>
      </rPr>
      <t>(3)</t>
    </r>
  </si>
  <si>
    <r>
      <t xml:space="preserve">ostatní příjmy </t>
    </r>
    <r>
      <rPr>
        <sz val="10"/>
        <rFont val="Calibri"/>
        <family val="2"/>
        <charset val="238"/>
      </rPr>
      <t>(1)</t>
    </r>
  </si>
  <si>
    <r>
      <t xml:space="preserve">ostatní užití </t>
    </r>
    <r>
      <rPr>
        <sz val="10"/>
        <rFont val="Calibri"/>
        <family val="2"/>
        <charset val="238"/>
      </rPr>
      <t>(1)</t>
    </r>
  </si>
  <si>
    <r>
      <t xml:space="preserve">užití  </t>
    </r>
    <r>
      <rPr>
        <sz val="10"/>
        <rFont val="Calibri"/>
        <family val="2"/>
        <charset val="238"/>
      </rPr>
      <t>(1)</t>
    </r>
  </si>
  <si>
    <r>
      <t xml:space="preserve">poplatky za studium dle § 58 zákona 111/81998 Sb. </t>
    </r>
    <r>
      <rPr>
        <sz val="10"/>
        <color indexed="8"/>
        <rFont val="Calibri"/>
        <family val="2"/>
        <charset val="238"/>
      </rPr>
      <t>(1)</t>
    </r>
  </si>
  <si>
    <r>
      <t xml:space="preserve">ostatní příjmy </t>
    </r>
    <r>
      <rPr>
        <sz val="10"/>
        <color indexed="8"/>
        <rFont val="Calibri"/>
        <family val="2"/>
        <charset val="238"/>
      </rPr>
      <t>(2)</t>
    </r>
  </si>
  <si>
    <r>
      <t xml:space="preserve">Prostředky z veřejných zdrojů </t>
    </r>
    <r>
      <rPr>
        <b/>
        <sz val="10"/>
        <color indexed="8"/>
        <rFont val="Calibri"/>
        <family val="2"/>
        <charset val="238"/>
      </rPr>
      <t>běžné</t>
    </r>
  </si>
  <si>
    <r>
      <t xml:space="preserve">Prostředky z veřejných zdrojů </t>
    </r>
    <r>
      <rPr>
        <b/>
        <sz val="10"/>
        <color indexed="8"/>
        <rFont val="Calibri"/>
        <family val="2"/>
        <charset val="238"/>
      </rPr>
      <t>kapitálové</t>
    </r>
  </si>
  <si>
    <r>
      <t xml:space="preserve">Prostředky z veřejných zdrojů </t>
    </r>
    <r>
      <rPr>
        <b/>
        <sz val="10"/>
        <color indexed="8"/>
        <rFont val="Calibri"/>
        <family val="2"/>
        <charset val="238"/>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</si>
  <si>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</si>
  <si>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</si>
  <si>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</si>
  <si>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</si>
  <si>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</si>
  <si>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</si>
  <si>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</si>
  <si>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</si>
  <si>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</si>
  <si>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charset val="238"/>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</si>
  <si>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</si>
  <si>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</si>
  <si>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</si>
  <si>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</si>
  <si>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</si>
  <si>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charset val="238"/>
      </rPr>
      <t>celkem</t>
    </r>
    <r>
      <rPr>
        <sz val="10"/>
        <color indexed="8"/>
        <rFont val="Calibri"/>
        <family val="2"/>
        <charset val="238"/>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</si>
  <si>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</si>
  <si>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</si>
  <si>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</si>
  <si>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</si>
  <si>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</si>
  <si>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</si>
  <si>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</si>
  <si>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</si>
  <si>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</si>
  <si>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</si>
  <si>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</si>
  <si>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</si>
  <si>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</si>
  <si>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</si>
  <si>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</si>
  <si>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</si>
  <si>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charset val="238"/>
      </rPr>
      <t>(1)</t>
    </r>
  </si>
  <si>
    <r>
      <t>poskytnuté</t>
    </r>
    <r>
      <rPr>
        <sz val="8"/>
        <color indexed="8"/>
        <rFont val="Calibri"/>
        <family val="2"/>
        <charset val="238"/>
      </rPr>
      <t xml:space="preserve"> (2)</t>
    </r>
  </si>
  <si>
    <r>
      <t>použité</t>
    </r>
    <r>
      <rPr>
        <sz val="8"/>
        <color indexed="8"/>
        <rFont val="Calibri"/>
        <family val="2"/>
        <charset val="238"/>
      </rPr>
      <t xml:space="preserve"> (3)</t>
    </r>
  </si>
  <si>
    <t>další dle specifikace VVŠ</t>
  </si>
  <si>
    <t>OON</t>
  </si>
  <si>
    <r>
      <t xml:space="preserve">Prostředky z veřejných zdrojů </t>
    </r>
    <r>
      <rPr>
        <b/>
        <sz val="10"/>
        <color indexed="8"/>
        <rFont val="Calibri"/>
        <family val="2"/>
        <charset val="238"/>
      </rPr>
      <t xml:space="preserve">běžné </t>
    </r>
    <r>
      <rPr>
        <sz val="8"/>
        <color indexed="8"/>
        <rFont val="Calibri"/>
        <family val="2"/>
        <charset val="238"/>
      </rPr>
      <t>(1)</t>
    </r>
  </si>
  <si>
    <r>
      <t xml:space="preserve">poskytnuté </t>
    </r>
    <r>
      <rPr>
        <sz val="8"/>
        <color indexed="8"/>
        <rFont val="Calibri"/>
        <family val="2"/>
        <charset val="238"/>
      </rPr>
      <t>(2)</t>
    </r>
  </si>
  <si>
    <r>
      <rPr>
        <sz val="8"/>
        <rFont val="Calibri"/>
        <family val="2"/>
        <charset val="238"/>
      </rPr>
      <t>(3)</t>
    </r>
    <r>
      <rPr>
        <sz val="10"/>
        <rFont val="Calibri"/>
        <family val="2"/>
        <charset val="238"/>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</si>
  <si>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</si>
  <si>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</si>
  <si>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</si>
  <si>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charset val="238"/>
      </rPr>
      <t>(získané přímo VVŠ)</t>
    </r>
  </si>
  <si>
    <t>specifikovat dle programu</t>
  </si>
  <si>
    <r>
      <t>Vlastní použité</t>
    </r>
    <r>
      <rPr>
        <sz val="8"/>
        <color indexed="8"/>
        <rFont val="Calibri"/>
        <family val="2"/>
        <charset val="238"/>
      </rPr>
      <t xml:space="preserve"> (3)</t>
    </r>
  </si>
  <si>
    <r>
      <rPr>
        <sz val="8"/>
        <rFont val="Calibri"/>
        <family val="2"/>
        <charset val="238"/>
      </rPr>
      <t>(4)</t>
    </r>
    <r>
      <rPr>
        <sz val="9"/>
        <rFont val="Calibri"/>
        <family val="2"/>
        <charset val="238"/>
      </rPr>
      <t xml:space="preserve"> Uvedou se </t>
    </r>
    <r>
      <rPr>
        <sz val="10"/>
        <rFont val="Calibri"/>
        <family val="2"/>
        <charset val="238"/>
      </rPr>
      <t>prostředky nezařazené v předchozích sloupcích.</t>
    </r>
  </si>
  <si>
    <t>f**</t>
  </si>
  <si>
    <r>
      <t xml:space="preserve">Operační program/prioritní osa/oblast podpory  </t>
    </r>
    <r>
      <rPr>
        <sz val="8"/>
        <color indexed="8"/>
        <rFont val="Calibri"/>
        <family val="2"/>
        <charset val="238"/>
      </rPr>
      <t>(1)</t>
    </r>
  </si>
  <si>
    <r>
      <t xml:space="preserve">poskytnuté </t>
    </r>
    <r>
      <rPr>
        <sz val="8"/>
        <color indexed="8"/>
        <rFont val="Calibri"/>
        <family val="2"/>
        <charset val="238"/>
      </rPr>
      <t>(3)</t>
    </r>
  </si>
  <si>
    <r>
      <t xml:space="preserve">použité </t>
    </r>
    <r>
      <rPr>
        <sz val="8"/>
        <color indexed="8"/>
        <rFont val="Calibri"/>
        <family val="2"/>
        <charset val="238"/>
      </rPr>
      <t>(4)</t>
    </r>
  </si>
  <si>
    <r>
      <t>z toho zdroje EU v</t>
    </r>
    <r>
      <rPr>
        <sz val="10"/>
        <color indexed="8"/>
        <rFont val="Calibri"/>
        <family val="2"/>
        <charset val="238"/>
      </rPr>
      <t xml:space="preserve"> %</t>
    </r>
    <r>
      <rPr>
        <sz val="8"/>
        <color indexed="8"/>
        <rFont val="Calibri"/>
        <family val="2"/>
        <charset val="238"/>
      </rPr>
      <t xml:space="preserve"> (5)</t>
    </r>
  </si>
  <si>
    <r>
      <t xml:space="preserve">VaV </t>
    </r>
    <r>
      <rPr>
        <sz val="8"/>
        <color indexed="8"/>
        <rFont val="Calibri"/>
        <family val="2"/>
        <charset val="238"/>
      </rPr>
      <t>(2)</t>
    </r>
  </si>
  <si>
    <r>
      <rPr>
        <sz val="8"/>
        <color indexed="8"/>
        <rFont val="Calibri"/>
        <family val="2"/>
        <charset val="238"/>
      </rPr>
      <t>(5)</t>
    </r>
    <r>
      <rPr>
        <sz val="10"/>
        <color indexed="8"/>
        <rFont val="Calibri"/>
        <family val="2"/>
        <charset val="238"/>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</si>
  <si>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charset val="238"/>
      </rPr>
      <t>(9)</t>
    </r>
    <r>
      <rPr>
        <sz val="10"/>
        <color indexed="8"/>
        <rFont val="Calibri"/>
        <family val="2"/>
        <charset val="238"/>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</si>
  <si>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charset val="238"/>
      </rPr>
      <t xml:space="preserve"> (získané přímo VVŠ)</t>
    </r>
  </si>
  <si>
    <r>
      <t>VaV z národních zdrojů</t>
    </r>
    <r>
      <rPr>
        <sz val="8"/>
        <rFont val="Calibri"/>
        <family val="2"/>
        <charset val="238"/>
      </rPr>
      <t xml:space="preserve"> (2)</t>
    </r>
  </si>
  <si>
    <r>
      <t xml:space="preserve">Počet pracovníků </t>
    </r>
    <r>
      <rPr>
        <sz val="8"/>
        <rFont val="Calibri"/>
        <family val="2"/>
        <charset val="238"/>
      </rPr>
      <t>(3)</t>
    </r>
  </si>
  <si>
    <r>
      <rPr>
        <sz val="8"/>
        <color indexed="8"/>
        <rFont val="Calibri"/>
        <family val="2"/>
        <charset val="238"/>
      </rPr>
      <t>(3)</t>
    </r>
    <r>
      <rPr>
        <sz val="10"/>
        <color indexed="8"/>
        <rFont val="Calibri"/>
        <family val="2"/>
        <charset val="238"/>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</si>
  <si>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charset val="238"/>
      </rPr>
      <t>(4)</t>
    </r>
  </si>
  <si>
    <r>
      <t xml:space="preserve">vědečtí pracovníci </t>
    </r>
    <r>
      <rPr>
        <sz val="8"/>
        <rFont val="Calibri"/>
        <family val="2"/>
        <charset val="238"/>
      </rPr>
      <t>(5)</t>
    </r>
  </si>
  <si>
    <r>
      <t xml:space="preserve">ostatní </t>
    </r>
    <r>
      <rPr>
        <sz val="8"/>
        <rFont val="Calibri"/>
        <family val="2"/>
        <charset val="238"/>
      </rPr>
      <t>(6)</t>
    </r>
  </si>
  <si>
    <r>
      <rPr>
        <sz val="8"/>
        <color indexed="8"/>
        <rFont val="Calibri"/>
        <family val="2"/>
        <charset val="238"/>
      </rPr>
      <t>(5)</t>
    </r>
    <r>
      <rPr>
        <sz val="10"/>
        <color indexed="8"/>
        <rFont val="Calibri"/>
        <family val="2"/>
        <charset val="238"/>
      </rPr>
      <t xml:space="preserve"> Jedná se o vědecké pracovníky, kteří v rámci svého úvazku na vysoké škole pouze vědecky pracují. Pedagogické činnosti se nevěnují vůbec.</t>
    </r>
  </si>
  <si>
    <r>
      <t xml:space="preserve">  C  e  l  k  e  m</t>
    </r>
    <r>
      <rPr>
        <sz val="11"/>
        <rFont val="Calibri"/>
        <family val="2"/>
        <charset val="238"/>
      </rPr>
      <t xml:space="preserve"> </t>
    </r>
    <r>
      <rPr>
        <sz val="8"/>
        <rFont val="Calibri"/>
        <family val="2"/>
        <charset val="238"/>
      </rPr>
      <t xml:space="preserve"> (5)</t>
    </r>
  </si>
  <si>
    <t>Tabulka 7   Příjmy z poplatků a úhrad za další činnosti poskytované veřejnou vysokou školou</t>
  </si>
  <si>
    <r>
      <t xml:space="preserve">Tabulka 10   Neinvestiční náklady a výnosy - Koleje a menzy </t>
    </r>
    <r>
      <rPr>
        <sz val="12"/>
        <rFont val="Calibri"/>
        <family val="2"/>
        <charset val="238"/>
      </rPr>
      <t>(KaM)</t>
    </r>
  </si>
  <si>
    <t>Tabulka 10.a   Neinvestiční náklady a výnosy - oblast stravování</t>
  </si>
  <si>
    <t>Tabulka 10.b   Neinvestiční náklady a výnosy - oblast ubytování</t>
  </si>
  <si>
    <r>
      <rPr>
        <sz val="8"/>
        <color indexed="8"/>
        <rFont val="Calibri"/>
        <family val="2"/>
        <charset val="238"/>
      </rPr>
      <t>(4)</t>
    </r>
    <r>
      <rPr>
        <sz val="10"/>
        <color indexed="8"/>
        <rFont val="Calibri"/>
        <family val="2"/>
        <charset val="238"/>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</si>
  <si>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 xml:space="preserve">účet / součet </t>
    </r>
    <r>
      <rPr>
        <sz val="8"/>
        <rFont val="Calibri"/>
        <family val="2"/>
        <charset val="238"/>
      </rPr>
      <t>(2)</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</si>
  <si>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</si>
  <si>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</si>
  <si>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</si>
  <si>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charset val="238"/>
      </rPr>
      <t>(ř.2+ř.27)</t>
    </r>
  </si>
  <si>
    <r>
      <t xml:space="preserve"> v tom: </t>
    </r>
    <r>
      <rPr>
        <b/>
        <sz val="10"/>
        <rFont val="Calibri"/>
        <family val="2"/>
        <charset val="238"/>
      </rPr>
      <t xml:space="preserve">1. prostředky plynoucí přes (z) veřejné rozpočty ČR   </t>
    </r>
    <r>
      <rPr>
        <b/>
        <sz val="8"/>
        <rFont val="Calibri"/>
        <family val="2"/>
        <charset val="238"/>
      </rPr>
      <t>(ř.3+ř.13+ř.20)</t>
    </r>
  </si>
  <si>
    <r>
      <t xml:space="preserve">získané přes kapitolu MŠMT  </t>
    </r>
    <r>
      <rPr>
        <sz val="8"/>
        <rFont val="Calibri"/>
        <family val="2"/>
        <charset val="238"/>
      </rPr>
      <t>(ř.4+ř.7)</t>
    </r>
  </si>
  <si>
    <r>
      <t xml:space="preserve">dotace ostatní  </t>
    </r>
    <r>
      <rPr>
        <sz val="8"/>
        <rFont val="Calibri"/>
        <family val="2"/>
        <charset val="238"/>
      </rPr>
      <t>(ř.8+ř.12)</t>
    </r>
  </si>
  <si>
    <r>
      <t xml:space="preserve">dotace spojené se vzdělávací činností  </t>
    </r>
    <r>
      <rPr>
        <sz val="8"/>
        <rFont val="Calibri"/>
        <family val="2"/>
        <charset val="238"/>
      </rPr>
      <t>(ř.9+ř.10+ř.11)</t>
    </r>
  </si>
  <si>
    <r>
      <t xml:space="preserve">získané přes ostatní kapitoly státního rozpočtu  </t>
    </r>
    <r>
      <rPr>
        <sz val="8"/>
        <rFont val="Calibri"/>
        <family val="2"/>
        <charset val="238"/>
      </rPr>
      <t>(ř.14+ř.17)</t>
    </r>
  </si>
  <si>
    <r>
      <t xml:space="preserve">dotace na operační programy EU  </t>
    </r>
    <r>
      <rPr>
        <sz val="8"/>
        <rFont val="Calibri"/>
        <family val="2"/>
        <charset val="238"/>
      </rPr>
      <t>(ř.15+ř.16)</t>
    </r>
  </si>
  <si>
    <r>
      <t xml:space="preserve">dotace ostatní  </t>
    </r>
    <r>
      <rPr>
        <sz val="8"/>
        <rFont val="Calibri"/>
        <family val="2"/>
        <charset val="238"/>
      </rPr>
      <t>(ř.18+ř.19)</t>
    </r>
  </si>
  <si>
    <r>
      <t xml:space="preserve">získané přes územní rozpočty  </t>
    </r>
    <r>
      <rPr>
        <sz val="8"/>
        <rFont val="Calibri"/>
        <family val="2"/>
        <charset val="238"/>
      </rPr>
      <t>(ř.21+ř.24)</t>
    </r>
  </si>
  <si>
    <r>
      <t xml:space="preserve">dotace na operační programy EU  </t>
    </r>
    <r>
      <rPr>
        <sz val="8"/>
        <rFont val="Calibri"/>
        <family val="2"/>
        <charset val="238"/>
      </rPr>
      <t>(ř.22+ř.23)</t>
    </r>
  </si>
  <si>
    <r>
      <t xml:space="preserve">v tom: </t>
    </r>
    <r>
      <rPr>
        <b/>
        <sz val="10"/>
        <rFont val="Calibri"/>
        <family val="2"/>
        <charset val="238"/>
      </rPr>
      <t xml:space="preserve">2. veřejné prostředky ze zahraničí </t>
    </r>
    <r>
      <rPr>
        <sz val="10"/>
        <rFont val="Calibri"/>
        <family val="2"/>
        <charset val="238"/>
      </rPr>
      <t xml:space="preserve">(získané přímo VVŠ)  </t>
    </r>
    <r>
      <rPr>
        <sz val="8"/>
        <rFont val="Calibri"/>
        <family val="2"/>
        <charset val="238"/>
      </rPr>
      <t>(ř.28+ř.29)</t>
    </r>
  </si>
  <si>
    <r>
      <t xml:space="preserve">SOUHRN 1 </t>
    </r>
    <r>
      <rPr>
        <sz val="8"/>
        <rFont val="Calibri"/>
        <family val="2"/>
        <charset val="238"/>
      </rPr>
      <t>(4)  (ř.31+ř.36)</t>
    </r>
  </si>
  <si>
    <r>
      <t xml:space="preserve">dotace spojené se vzdělávací činností  </t>
    </r>
    <r>
      <rPr>
        <sz val="8"/>
        <rFont val="Calibri"/>
        <family val="2"/>
        <charset val="238"/>
      </rPr>
      <t>(ř.32+ř.33+ř.34+ř.35)</t>
    </r>
  </si>
  <si>
    <r>
      <t xml:space="preserve">získané přes kapitolu MŠMT  </t>
    </r>
    <r>
      <rPr>
        <sz val="8"/>
        <rFont val="Calibri"/>
        <family val="2"/>
        <charset val="238"/>
      </rPr>
      <t>(ř.5+ř.8)</t>
    </r>
  </si>
  <si>
    <r>
      <t xml:space="preserve">získané přes ostatní kapitoly státního rozpočtu </t>
    </r>
    <r>
      <rPr>
        <sz val="8"/>
        <rFont val="Calibri"/>
        <family val="2"/>
        <charset val="238"/>
      </rPr>
      <t xml:space="preserve"> (ř.15+ř.18)</t>
    </r>
  </si>
  <si>
    <r>
      <t xml:space="preserve">získané přes územní rozpočty  </t>
    </r>
    <r>
      <rPr>
        <sz val="8"/>
        <rFont val="Calibri"/>
        <family val="2"/>
        <charset val="238"/>
      </rPr>
      <t xml:space="preserve"> (ř.22+ř.25)</t>
    </r>
  </si>
  <si>
    <r>
      <t xml:space="preserve">veřejné prostředky ze zahraničí (získané přímo VVŠ) </t>
    </r>
    <r>
      <rPr>
        <sz val="8"/>
        <rFont val="Calibri"/>
        <family val="2"/>
        <charset val="238"/>
      </rPr>
      <t xml:space="preserve"> (ř.28)</t>
    </r>
  </si>
  <si>
    <r>
      <t xml:space="preserve">dotace na VaV  </t>
    </r>
    <r>
      <rPr>
        <sz val="8"/>
        <rFont val="Calibri"/>
        <family val="2"/>
        <charset val="238"/>
      </rPr>
      <t>(ř.37+ř.38+ř.39+ř.40)</t>
    </r>
  </si>
  <si>
    <r>
      <t xml:space="preserve">získané přes kapitolu MŠMT  </t>
    </r>
    <r>
      <rPr>
        <sz val="8"/>
        <rFont val="Calibri"/>
        <family val="2"/>
        <charset val="238"/>
      </rPr>
      <t>(ř.6+ř.12)</t>
    </r>
  </si>
  <si>
    <r>
      <t xml:space="preserve">získané přes ostatní kapitoly státního rozpočtu  </t>
    </r>
    <r>
      <rPr>
        <sz val="8"/>
        <rFont val="Calibri"/>
        <family val="2"/>
        <charset val="238"/>
      </rPr>
      <t>(ř.16+ř.19)</t>
    </r>
  </si>
  <si>
    <r>
      <t xml:space="preserve">získané přes územní rozpočty </t>
    </r>
    <r>
      <rPr>
        <sz val="8"/>
        <rFont val="Calibri"/>
        <family val="2"/>
        <charset val="238"/>
      </rPr>
      <t>(ř.23+ř.26)</t>
    </r>
  </si>
  <si>
    <r>
      <t xml:space="preserve">veřejné prostředky ze zahraničí (získané přímo VVŠ) </t>
    </r>
    <r>
      <rPr>
        <sz val="8"/>
        <rFont val="Calibri"/>
        <family val="2"/>
        <charset val="238"/>
      </rPr>
      <t>(ř.29)</t>
    </r>
  </si>
  <si>
    <r>
      <t xml:space="preserve">SOUHRN 2  </t>
    </r>
    <r>
      <rPr>
        <b/>
        <sz val="8"/>
        <rFont val="Calibri"/>
        <family val="2"/>
        <charset val="238"/>
      </rPr>
      <t>(ř.42+ř.46)</t>
    </r>
  </si>
  <si>
    <r>
      <t xml:space="preserve">dotace spojené se vzdělávací činností  </t>
    </r>
    <r>
      <rPr>
        <sz val="8"/>
        <rFont val="Calibri"/>
        <family val="2"/>
        <charset val="238"/>
      </rPr>
      <t>(ř.43+ř.44+ř.45)</t>
    </r>
  </si>
  <si>
    <r>
      <t xml:space="preserve">dotace ostatní  </t>
    </r>
    <r>
      <rPr>
        <sz val="8"/>
        <rFont val="Calibri"/>
        <family val="2"/>
        <charset val="238"/>
      </rPr>
      <t>(ř.8+ř.18+ř.25)</t>
    </r>
  </si>
  <si>
    <r>
      <t xml:space="preserve">veřejné prostředky ze zahraničí (získané přímo VVŠ)  </t>
    </r>
    <r>
      <rPr>
        <sz val="8"/>
        <rFont val="Calibri"/>
        <family val="2"/>
        <charset val="238"/>
      </rPr>
      <t>(ř.28)</t>
    </r>
  </si>
  <si>
    <r>
      <t xml:space="preserve">dotace na VaV </t>
    </r>
    <r>
      <rPr>
        <sz val="8"/>
        <rFont val="Calibri"/>
        <family val="2"/>
        <charset val="238"/>
      </rPr>
      <t xml:space="preserve"> (ř.47+ř.48+ř.49)</t>
    </r>
  </si>
  <si>
    <r>
      <t xml:space="preserve">dotace ostatní </t>
    </r>
    <r>
      <rPr>
        <sz val="8"/>
        <rFont val="Calibri"/>
        <family val="2"/>
        <charset val="238"/>
      </rPr>
      <t xml:space="preserve"> (ř.12+ř.19+ř.26)</t>
    </r>
  </si>
  <si>
    <r>
      <t xml:space="preserve">veřejné prostředky ze zahraničí (získané přímo VVŠ)   </t>
    </r>
    <r>
      <rPr>
        <sz val="8"/>
        <rFont val="Calibri"/>
        <family val="2"/>
        <charset val="238"/>
      </rPr>
      <t>(ř.29)</t>
    </r>
  </si>
  <si>
    <t>j=e-f</t>
  </si>
  <si>
    <r>
      <t>Ostatní použité neveřejné zdroje celkem</t>
    </r>
    <r>
      <rPr>
        <sz val="8"/>
        <color indexed="8"/>
        <rFont val="Calibri"/>
        <family val="2"/>
        <charset val="238"/>
      </rPr>
      <t xml:space="preserve"> (4)</t>
    </r>
  </si>
  <si>
    <r>
      <t xml:space="preserve">Ostatní použ. neveřejné zdroje celkem </t>
    </r>
    <r>
      <rPr>
        <sz val="8"/>
        <color indexed="8"/>
        <rFont val="Calibri"/>
        <family val="2"/>
        <charset val="238"/>
      </rPr>
      <t>(9)</t>
    </r>
  </si>
  <si>
    <t>d=a+b+c</t>
  </si>
  <si>
    <r>
      <t xml:space="preserve">od zaměst-  nanců </t>
    </r>
    <r>
      <rPr>
        <sz val="8"/>
        <rFont val="Calibri"/>
        <family val="2"/>
        <charset val="238"/>
      </rPr>
      <t>(2)</t>
    </r>
  </si>
  <si>
    <r>
      <t xml:space="preserve">ostatní </t>
    </r>
    <r>
      <rPr>
        <sz val="8"/>
        <rFont val="Calibri"/>
        <family val="2"/>
        <charset val="238"/>
      </rPr>
      <t>(3)</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</si>
  <si>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</si>
  <si>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rPr>
        <sz val="8"/>
        <rFont val="Calibri"/>
        <family val="2"/>
        <charset val="238"/>
      </rPr>
      <t>(3)</t>
    </r>
    <r>
      <rPr>
        <sz val="10"/>
        <rFont val="Calibri"/>
        <family val="2"/>
        <charset val="238"/>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</si>
  <si>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charset val="238"/>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</si>
  <si>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</si>
  <si>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</si>
  <si>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</si>
  <si>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</si>
  <si>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</si>
  <si>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</si>
  <si>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</si>
  <si>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</si>
  <si>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</si>
  <si>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charset val="238"/>
      </rPr>
      <t>(2)</t>
    </r>
    <r>
      <rPr>
        <sz val="10"/>
        <color indexed="8"/>
        <rFont val="Calibri"/>
        <family val="2"/>
        <charset val="238"/>
      </rPr>
      <t xml:space="preserve"> Obsahuje prostředky z GA ČR, TA ČR, ministerstev a dalších národních zdrojů (bez operačních programů EU).</t>
    </r>
  </si>
  <si>
    <r>
      <rPr>
        <sz val="8"/>
        <rFont val="Calibri"/>
        <family val="2"/>
        <charset val="238"/>
      </rPr>
      <t>(1)</t>
    </r>
    <r>
      <rPr>
        <sz val="10"/>
        <rFont val="Calibri"/>
        <family val="2"/>
        <charset val="238"/>
      </rPr>
      <t xml:space="preserve"> Tato tabulka zahrnuje všechny veřejné zdroje vysoké školy, tedy včetně finančních prostředků souvisejících s hospodařením Kolejí a menz (KaM) a Vysokoškolských zemědělských a lesních statků (VZaLS).</t>
    </r>
  </si>
  <si>
    <t>j= f+i</t>
  </si>
  <si>
    <r>
      <rPr>
        <sz val="8"/>
        <rFont val="Calibri"/>
        <family val="2"/>
        <charset val="238"/>
      </rPr>
      <t>(2)</t>
    </r>
    <r>
      <rPr>
        <sz val="10"/>
        <rFont val="Calibri"/>
        <family val="2"/>
        <charset val="238"/>
      </rPr>
      <t xml:space="preserve"> Jedná se o finanční prostředky poskytnuté  vysoké škole rozhodnutím (sloupec 1, 3, 5) a použité na určitý účel v souladu s rozhodnutím (sloupec 2, 4, 6). 
</t>
    </r>
    <r>
      <rPr>
        <u/>
        <sz val="10"/>
        <rFont val="Calibri"/>
        <family val="2"/>
        <charset val="238"/>
      </rPr>
      <t>Poskytnuto</t>
    </r>
    <r>
      <rPr>
        <sz val="10"/>
        <rFont val="Calibri"/>
        <family val="2"/>
        <charset val="238"/>
      </rPr>
      <t xml:space="preserve">: jedná se o finanční prostředky, které vysoká škola v daném kalendářním roce získala na základě rozhodnutí. </t>
    </r>
    <r>
      <rPr>
        <u/>
        <sz val="10"/>
        <rFont val="Calibri"/>
        <family val="2"/>
        <charset val="238"/>
      </rPr>
      <t>Použito</t>
    </r>
    <r>
      <rPr>
        <sz val="10"/>
        <rFont val="Calibri"/>
        <family val="2"/>
        <charset val="238"/>
      </rPr>
      <t>: jedná se o finanční prostředky, které VŠ v daném kalendářním roce použila na účel v souladu s rozhodnutím.</t>
    </r>
  </si>
  <si>
    <r>
      <t xml:space="preserve">dotace na programy strukturálních fondů </t>
    </r>
    <r>
      <rPr>
        <sz val="8"/>
        <rFont val="Calibri"/>
        <family val="2"/>
        <charset val="238"/>
      </rPr>
      <t xml:space="preserve">(3) </t>
    </r>
    <r>
      <rPr>
        <sz val="8"/>
        <rFont val="Calibri"/>
        <family val="2"/>
        <charset val="238"/>
      </rPr>
      <t xml:space="preserve"> (ř.5+ř.6)</t>
    </r>
  </si>
  <si>
    <r>
      <t xml:space="preserve">dotace na programy strukturálních fondů </t>
    </r>
    <r>
      <rPr>
        <sz val="8"/>
        <rFont val="Calibri"/>
        <family val="2"/>
        <charset val="238"/>
      </rPr>
      <t>(ř.5+ř.15+ř.22)</t>
    </r>
  </si>
  <si>
    <r>
      <t>dotace na programy strukturálních fondů</t>
    </r>
    <r>
      <rPr>
        <sz val="8"/>
        <rFont val="Calibri"/>
        <family val="2"/>
        <charset val="238"/>
      </rPr>
      <t xml:space="preserve">  (ř.6+ř.16+ř.23)</t>
    </r>
  </si>
  <si>
    <r>
      <rPr>
        <sz val="8"/>
        <rFont val="Calibri"/>
        <family val="2"/>
        <charset val="238"/>
      </rPr>
      <t>(2)</t>
    </r>
    <r>
      <rPr>
        <sz val="10"/>
        <rFont val="Calibri"/>
        <family val="2"/>
        <charset val="238"/>
      </rPr>
      <t xml:space="preserve"> VŠ uvede počet studentů (resp. studií) nebo dalších účastníků vzdělávání, kteří poplatek/úhradu za další činosti zaplatili.</t>
    </r>
  </si>
  <si>
    <r>
      <rPr>
        <sz val="8"/>
        <rFont val="Calibri"/>
        <family val="2"/>
        <charset val="238"/>
      </rPr>
      <t>(1)</t>
    </r>
    <r>
      <rPr>
        <sz val="10"/>
        <rFont val="Calibri"/>
        <family val="2"/>
        <charset val="238"/>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</si>
  <si>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charset val="238"/>
      </rPr>
      <t>(6)</t>
    </r>
    <r>
      <rPr>
        <sz val="10"/>
        <color indexed="8"/>
        <rFont val="Calibri"/>
        <family val="2"/>
        <charset val="238"/>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</si>
  <si>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</si>
  <si>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</si>
  <si>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</si>
  <si>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charset val="238"/>
      </rPr>
      <t>(ř.25+ř.26)</t>
    </r>
  </si>
  <si>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</si>
  <si>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charset val="238"/>
      </rPr>
      <t>(7)</t>
    </r>
  </si>
  <si>
    <r>
      <t xml:space="preserve">Vratka nevyčerp. prostředků  </t>
    </r>
    <r>
      <rPr>
        <sz val="8"/>
        <color indexed="8"/>
        <rFont val="Calibri"/>
        <family val="2"/>
        <charset val="238"/>
      </rPr>
      <t>(8)</t>
    </r>
  </si>
  <si>
    <r>
      <rPr>
        <sz val="8"/>
        <color indexed="8"/>
        <rFont val="Calibri"/>
        <family val="2"/>
        <charset val="238"/>
      </rPr>
      <t>(7)</t>
    </r>
    <r>
      <rPr>
        <sz val="10"/>
        <color indexed="8"/>
        <rFont val="Calibri"/>
        <family val="2"/>
        <charset val="238"/>
      </rPr>
      <t xml:space="preserve"> Lze vyplnit, pokud se nejedná o poslední rok projektu.</t>
    </r>
  </si>
  <si>
    <r>
      <rPr>
        <sz val="8"/>
        <rFont val="Calibri"/>
        <family val="2"/>
        <charset val="238"/>
      </rPr>
      <t>(8)</t>
    </r>
    <r>
      <rPr>
        <sz val="10"/>
        <rFont val="Calibri"/>
        <family val="2"/>
        <charset val="238"/>
      </rPr>
      <t xml:space="preserve"> Lze vyplnit pouze v posledním roce projektu nebo při předčasném ukončení projektu. Jedná se o souhrnný údaj za všechny roky trvání projektu.</t>
    </r>
  </si>
  <si>
    <r>
      <rPr>
        <sz val="8"/>
        <color indexed="8"/>
        <rFont val="Calibri"/>
        <family val="2"/>
        <charset val="238"/>
      </rPr>
      <t>(6)</t>
    </r>
    <r>
      <rPr>
        <sz val="10"/>
        <color indexed="8"/>
        <rFont val="Calibri"/>
        <family val="2"/>
        <charset val="238"/>
      </rPr>
      <t xml:space="preserve"> Uvedou se prostředky, které byly převedeny k řešení projektů/aktivit ostatním spoluřešitelům.</t>
    </r>
  </si>
  <si>
    <r>
      <rPr>
        <sz val="8"/>
        <color indexed="8"/>
        <rFont val="Calibri"/>
        <family val="2"/>
        <charset val="238"/>
      </rPr>
      <t>(4)</t>
    </r>
    <r>
      <rPr>
        <sz val="10"/>
        <color indexed="8"/>
        <rFont val="Calibri"/>
        <family val="2"/>
        <charset val="238"/>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</si>
  <si>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charset val="238"/>
      </rPr>
      <t>(5)</t>
    </r>
  </si>
  <si>
    <r>
      <rPr>
        <sz val="8"/>
        <color indexed="8"/>
        <rFont val="Calibri"/>
        <family val="2"/>
        <charset val="238"/>
      </rPr>
      <t xml:space="preserve">(5) </t>
    </r>
    <r>
      <rPr>
        <sz val="10"/>
        <color indexed="8"/>
        <rFont val="Calibri"/>
        <family val="2"/>
        <charset val="238"/>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</si>
  <si>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charset val="238"/>
      </rPr>
      <t>(4)</t>
    </r>
  </si>
  <si>
    <r>
      <t>z toho zajištěno spoluřešit.</t>
    </r>
    <r>
      <rPr>
        <sz val="8"/>
        <color indexed="8"/>
        <rFont val="Calibri"/>
        <family val="2"/>
        <charset val="238"/>
      </rPr>
      <t xml:space="preserve"> (6)</t>
    </r>
  </si>
  <si>
    <t>příjmy z prodeje nehm. a hmot.dlouhod.majetku</t>
  </si>
  <si>
    <r>
      <t>ostatní příjmy celkem</t>
    </r>
    <r>
      <rPr>
        <sz val="10"/>
        <rFont val="Calibri"/>
        <family val="2"/>
        <charset val="238"/>
      </rPr>
      <t xml:space="preserve"> </t>
    </r>
    <r>
      <rPr>
        <sz val="8"/>
        <rFont val="Calibri"/>
        <family val="2"/>
        <charset val="238"/>
      </rPr>
      <t>(1)</t>
    </r>
  </si>
  <si>
    <r>
      <t xml:space="preserve">            ostatní inv. užití </t>
    </r>
    <r>
      <rPr>
        <sz val="8"/>
        <rFont val="Calibri"/>
        <family val="2"/>
        <charset val="238"/>
      </rPr>
      <t>(1)</t>
    </r>
  </si>
  <si>
    <r>
      <t>Neinvestiční celkem</t>
    </r>
    <r>
      <rPr>
        <sz val="8"/>
        <rFont val="Calibri"/>
        <family val="2"/>
        <charset val="238"/>
      </rPr>
      <t xml:space="preserve"> (1)</t>
    </r>
  </si>
  <si>
    <r>
      <t xml:space="preserve">Transfer znalostí </t>
    </r>
    <r>
      <rPr>
        <sz val="8"/>
        <rFont val="Calibri"/>
        <family val="2"/>
        <charset val="238"/>
      </rPr>
      <t>(1)</t>
    </r>
  </si>
  <si>
    <r>
      <t xml:space="preserve">Příjmy z licenčních smluv </t>
    </r>
    <r>
      <rPr>
        <sz val="8"/>
        <rFont val="Calibri"/>
        <family val="2"/>
        <charset val="238"/>
      </rPr>
      <t>(2)</t>
    </r>
  </si>
  <si>
    <r>
      <t xml:space="preserve">Příjmy ze smluvního výzkumu </t>
    </r>
    <r>
      <rPr>
        <sz val="8"/>
        <rFont val="Calibri"/>
        <family val="2"/>
        <charset val="238"/>
      </rPr>
      <t>(3)</t>
    </r>
  </si>
  <si>
    <r>
      <t xml:space="preserve">Placené vzdělávací kurzy pro zaměstnance subjektů aplikační sféry </t>
    </r>
    <r>
      <rPr>
        <sz val="8"/>
        <rFont val="Calibri"/>
        <family val="2"/>
        <charset val="238"/>
      </rPr>
      <t>(4)</t>
    </r>
  </si>
  <si>
    <r>
      <t xml:space="preserve">Konzultace a poradenství </t>
    </r>
    <r>
      <rPr>
        <sz val="8"/>
        <rFont val="Calibri"/>
        <family val="2"/>
        <charset val="238"/>
      </rPr>
      <t>(5)</t>
    </r>
  </si>
  <si>
    <r>
      <rPr>
        <sz val="8"/>
        <color indexed="8"/>
        <rFont val="Calibri"/>
        <family val="2"/>
        <charset val="238"/>
      </rPr>
      <t>(2)</t>
    </r>
    <r>
      <rPr>
        <sz val="10"/>
        <color indexed="8"/>
        <rFont val="Calibri"/>
        <family val="2"/>
        <charset val="238"/>
      </rPr>
      <t xml:space="preserve"> </t>
    </r>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</si>
  <si>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charset val="238"/>
      </rPr>
      <t>(5)</t>
    </r>
    <r>
      <rPr>
        <b/>
        <sz val="10"/>
        <color indexed="8"/>
        <rFont val="Calibri"/>
        <family val="2"/>
        <charset val="238"/>
      </rPr>
      <t xml:space="preserve"> 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</si>
  <si>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prostory </t>
    </r>
    <r>
      <rPr>
        <sz val="8"/>
        <rFont val="Calibri"/>
        <family val="2"/>
        <charset val="238"/>
      </rPr>
      <t>(7)</t>
    </r>
  </si>
  <si>
    <r>
      <rPr>
        <sz val="8"/>
        <color indexed="8"/>
        <rFont val="Calibri"/>
        <family val="2"/>
        <charset val="238"/>
      </rPr>
      <t>(7)</t>
    </r>
    <r>
      <rPr>
        <sz val="10"/>
        <color indexed="8"/>
        <rFont val="Calibri"/>
        <family val="2"/>
        <charset val="238"/>
      </rPr>
      <t xml:space="preserve"> Do řádku</t>
    </r>
    <r>
      <rPr>
        <b/>
        <sz val="10"/>
        <color indexed="8"/>
        <rFont val="Calibri"/>
        <family val="2"/>
        <charset val="238"/>
      </rPr>
      <t xml:space="preserve"> "Prostory" </t>
    </r>
    <r>
      <rPr>
        <sz val="10"/>
        <color indexed="8"/>
        <rFont val="Calibri"/>
        <family val="2"/>
        <charset val="238"/>
      </rPr>
      <t>se doplní výnosy z nájmů, pokud se nejedná o celé budovy, stavby nebo haly.</t>
    </r>
  </si>
  <si>
    <r>
      <rPr>
        <sz val="8"/>
        <color indexed="8"/>
        <rFont val="Calibri"/>
        <family val="2"/>
        <charset val="238"/>
      </rPr>
      <t>(1)</t>
    </r>
    <r>
      <rPr>
        <sz val="10"/>
        <color indexed="8"/>
        <rFont val="Calibri"/>
        <family val="2"/>
        <charset val="238"/>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</si>
  <si>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</si>
  <si>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</si>
  <si>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</si>
  <si>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</si>
  <si>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</si>
  <si>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</si>
  <si>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</si>
  <si>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</si>
  <si>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</si>
  <si>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</si>
  <si>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</si>
  <si>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</si>
  <si>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</si>
  <si>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</si>
  <si>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charset val="238"/>
      </rPr>
      <t>(6)</t>
    </r>
  </si>
  <si>
    <r>
      <rPr>
        <sz val="8"/>
        <color indexed="8"/>
        <rFont val="Calibri"/>
        <family val="2"/>
        <charset val="238"/>
      </rPr>
      <t>(6)</t>
    </r>
    <r>
      <rPr>
        <sz val="10"/>
        <color indexed="8"/>
        <rFont val="Calibri"/>
        <family val="2"/>
        <charset val="238"/>
      </rPr>
      <t xml:space="preserve"> Do řádku "</t>
    </r>
    <r>
      <rPr>
        <b/>
        <sz val="10"/>
        <color indexed="8"/>
        <rFont val="Calibri"/>
        <family val="2"/>
        <charset val="238"/>
      </rPr>
      <t>Tržby za vlastní služby</t>
    </r>
    <r>
      <rPr>
        <sz val="10"/>
        <color indexed="8"/>
        <rFont val="Calibri"/>
        <family val="2"/>
        <charset val="238"/>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</si>
  <si>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</si>
  <si>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charset val="238"/>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</si>
  <si>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</si>
  <si>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</si>
  <si>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</si>
  <si>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charset val="238"/>
      </rPr>
      <t>(2)</t>
    </r>
    <r>
      <rPr>
        <sz val="10"/>
        <rFont val="Calibri"/>
        <family val="2"/>
        <charset val="238"/>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</si>
  <si>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</si>
  <si>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</si>
  <si>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</si>
  <si>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</si>
  <si>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</si>
  <si>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</si>
  <si>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</si>
  <si>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</si>
  <si>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</si>
  <si>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</si>
  <si>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</si>
  <si>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charset val="238"/>
      </rPr>
      <t>(1)</t>
    </r>
    <r>
      <rPr>
        <sz val="10"/>
        <rFont val="Calibri"/>
        <family val="2"/>
        <charset val="238"/>
      </rPr>
      <t xml:space="preserve"> V případě použití tohoto řádku VVŠ blíže specifikuje.</t>
    </r>
  </si>
  <si>
    <t>ze zisku za předchozí rok</t>
  </si>
  <si>
    <t>ze  zisku za předchozí rok</t>
  </si>
  <si>
    <r>
      <t xml:space="preserve">mzdy </t>
    </r>
    <r>
      <rPr>
        <sz val="8"/>
        <rFont val="Calibri"/>
        <family val="2"/>
        <charset val="238"/>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</si>
  <si>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</si>
  <si>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</si>
  <si>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charset val="238"/>
      </rPr>
      <t>(1)</t>
    </r>
  </si>
  <si>
    <r>
      <t xml:space="preserve">Výnosy za rok </t>
    </r>
    <r>
      <rPr>
        <sz val="8"/>
        <rFont val="Calibri"/>
        <family val="2"/>
        <charset val="238"/>
      </rPr>
      <t xml:space="preserve"> (1)</t>
    </r>
  </si>
  <si>
    <r>
      <rPr>
        <sz val="8"/>
        <color indexed="8"/>
        <rFont val="Calibri"/>
        <family val="2"/>
        <charset val="238"/>
      </rPr>
      <t>(3)</t>
    </r>
    <r>
      <rPr>
        <sz val="10"/>
        <color indexed="8"/>
        <rFont val="Calibri"/>
        <family val="2"/>
        <charset val="238"/>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</si>
  <si>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charset val="238"/>
      </rPr>
      <t>(4)</t>
    </r>
    <r>
      <rPr>
        <sz val="10"/>
        <rFont val="Calibri"/>
        <family val="2"/>
        <charset val="238"/>
      </rPr>
      <t xml:space="preserve"> Jedná se o činnosti související se studiem jiné než podle § 58 zák.111/1998 Sb.</t>
    </r>
  </si>
  <si>
    <r>
      <rPr>
        <sz val="8"/>
        <rFont val="Calibri"/>
        <family val="2"/>
        <charset val="238"/>
      </rPr>
      <t>(1)</t>
    </r>
    <r>
      <rPr>
        <sz val="10"/>
        <rFont val="Calibri"/>
        <family val="2"/>
        <charset val="238"/>
      </rPr>
      <t xml:space="preserve"> Údaje budou vyplněny v souladu s účetní evidencí vysoké školy.</t>
    </r>
  </si>
  <si>
    <r>
      <rPr>
        <sz val="8"/>
        <rFont val="Calibri"/>
        <family val="2"/>
        <charset val="238"/>
      </rPr>
      <t>(1)</t>
    </r>
    <r>
      <rPr>
        <sz val="10"/>
        <rFont val="Calibri"/>
        <family val="2"/>
        <charset val="238"/>
      </rPr>
      <t xml:space="preserve"> VVŠ uvede, jaké další zdroje použila k financování stipendií.</t>
    </r>
  </si>
  <si>
    <r>
      <rPr>
        <sz val="8"/>
        <rFont val="Calibri"/>
        <family val="2"/>
        <charset val="238"/>
      </rPr>
      <t>(2)</t>
    </r>
    <r>
      <rPr>
        <sz val="10"/>
        <rFont val="Calibri"/>
        <family val="2"/>
        <charset val="238"/>
      </rPr>
      <t xml:space="preserve"> VVŠ uvede celkovou částku, kterou vyplatila na stipendiích - odděleně pro studenty a pro ostatní účastníky vzdělávání.</t>
    </r>
  </si>
  <si>
    <r>
      <rPr>
        <sz val="8"/>
        <rFont val="Calibri"/>
        <family val="2"/>
        <charset val="238"/>
      </rPr>
      <t>(2)</t>
    </r>
    <r>
      <rPr>
        <sz val="10"/>
        <rFont val="Calibri"/>
        <family val="2"/>
        <charset val="238"/>
      </rPr>
      <t xml:space="preserve"> V případě, že výnosy od zaměstnnanců škola vede v doplňkové činnosti, zahrne tyto prostředky do sl. "j"a výši těchto výnosů konkrétně uvede v komentáři.</t>
    </r>
  </si>
  <si>
    <r>
      <rPr>
        <sz val="8"/>
        <rFont val="Calibri"/>
        <family val="2"/>
        <charset val="238"/>
      </rPr>
      <t>(1)</t>
    </r>
    <r>
      <rPr>
        <sz val="10"/>
        <rFont val="Calibri"/>
        <family val="2"/>
        <charset val="238"/>
      </rPr>
      <t xml:space="preserve"> Do projednání výroční zprávy o hospodaření s MŠMT se jedná o návrh.</t>
    </r>
  </si>
  <si>
    <r>
      <rPr>
        <sz val="8"/>
        <rFont val="Calibri"/>
        <family val="2"/>
        <charset val="238"/>
      </rPr>
      <t>(2)</t>
    </r>
    <r>
      <rPr>
        <sz val="10"/>
        <rFont val="Calibri"/>
        <family val="2"/>
        <charset val="238"/>
      </rPr>
      <t xml:space="preserve"> Údaje v podbarvených polích se načtou automaticky z vyplněných tabulek 11.a až 11.g.</t>
    </r>
  </si>
  <si>
    <r>
      <rPr>
        <sz val="8"/>
        <rFont val="Calibri"/>
        <family val="2"/>
        <charset val="238"/>
      </rPr>
      <t>(1)</t>
    </r>
    <r>
      <rPr>
        <sz val="10"/>
        <rFont val="Calibri"/>
        <family val="2"/>
        <charset val="238"/>
      </rPr>
      <t xml:space="preserve"> V případě použití tohoto řádku, VVŠ blíže specifikuje.</t>
    </r>
  </si>
  <si>
    <r>
      <rPr>
        <sz val="8"/>
        <rFont val="Calibri"/>
        <family val="2"/>
        <charset val="238"/>
      </rPr>
      <t>(2)</t>
    </r>
    <r>
      <rPr>
        <sz val="10"/>
        <rFont val="Calibri"/>
        <family val="2"/>
        <charset val="238"/>
      </rPr>
      <t xml:space="preserve"> V případě použití tohoto řádku VVŠ blíže specifikuje.</t>
    </r>
  </si>
  <si>
    <t>Podle potřeby vložit další řádky.</t>
  </si>
  <si>
    <r>
      <rPr>
        <sz val="8"/>
        <rFont val="Calibri"/>
        <family val="2"/>
        <charset val="238"/>
      </rPr>
      <t>(3)</t>
    </r>
    <r>
      <rPr>
        <sz val="10"/>
        <rFont val="Calibri"/>
        <family val="2"/>
        <charset val="238"/>
      </rPr>
      <t xml:space="preserve"> Jedná se o veřejné prostředky na financování projektů strukturálních fondů, zahrnuje všechny veřejné prostředky (jak evropskou, tak českou část spolufinancování).</t>
    </r>
  </si>
  <si>
    <r>
      <rPr>
        <sz val="8"/>
        <rFont val="Calibri"/>
        <family val="2"/>
        <charset val="238"/>
      </rPr>
      <t xml:space="preserve">(4) </t>
    </r>
    <r>
      <rPr>
        <sz val="10"/>
        <rFont val="Calibri"/>
        <family val="2"/>
        <charset val="238"/>
      </rPr>
      <t>Část tabulky Souhrn 1 a Souhrn 2 slouží k třídění údajů uvedených v předchozích řádcích tabulky 5.</t>
    </r>
  </si>
  <si>
    <r>
      <rPr>
        <sz val="8"/>
        <color indexed="8"/>
        <rFont val="Calibri"/>
        <family val="2"/>
        <charset val="238"/>
      </rPr>
      <t>(4)</t>
    </r>
    <r>
      <rPr>
        <sz val="10"/>
        <color indexed="8"/>
        <rFont val="Calibri"/>
        <family val="2"/>
        <charset val="238"/>
      </rPr>
      <t xml:space="preserve"> </t>
    </r>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</si>
  <si>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charset val="238"/>
      </rPr>
      <t>(3)</t>
    </r>
    <r>
      <rPr>
        <sz val="10"/>
        <rFont val="Calibri"/>
        <family val="2"/>
        <charset val="238"/>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</si>
  <si>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charset val="238"/>
      </rPr>
      <t>(3)</t>
    </r>
    <r>
      <rPr>
        <sz val="10"/>
        <color indexed="8"/>
        <rFont val="Calibri"/>
        <family val="2"/>
        <charset val="238"/>
      </rPr>
      <t xml:space="preserve"> </t>
    </r>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</si>
  <si>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</si>
  <si>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charset val="238"/>
      </rPr>
      <t>(6)</t>
    </r>
    <r>
      <rPr>
        <sz val="10"/>
        <color indexed="8"/>
        <rFont val="Calibri"/>
        <family val="2"/>
        <charset val="238"/>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</si>
  <si>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charset val="238"/>
      </rPr>
      <t>(4)</t>
    </r>
    <r>
      <rPr>
        <sz val="10"/>
        <color indexed="8"/>
        <rFont val="Calibri"/>
        <family val="2"/>
        <charset val="238"/>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</si>
  <si>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</si>
  <si>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charset val="238"/>
      </rPr>
      <t>(3)</t>
    </r>
    <r>
      <rPr>
        <sz val="10"/>
        <rFont val="Calibri"/>
        <family val="2"/>
        <charset val="238"/>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</si>
  <si>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</si>
  <si>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charset val="238"/>
      </rPr>
      <t>(1)</t>
    </r>
  </si>
  <si>
    <r>
      <rPr>
        <sz val="8"/>
        <color indexed="8"/>
        <rFont val="Calibri"/>
        <family val="2"/>
        <charset val="238"/>
      </rPr>
      <t>(4)</t>
    </r>
    <r>
      <rPr>
        <sz val="10"/>
        <color indexed="8"/>
        <rFont val="Calibri"/>
        <family val="2"/>
        <charset val="238"/>
      </rPr>
      <t xml:space="preserve"> Uvedou se prostředky použité daném roce na přípravu a realizaci projektů v souladu s Rozhodnutím.</t>
    </r>
  </si>
  <si>
    <r>
      <t xml:space="preserve">HV z hlavní činnosti </t>
    </r>
    <r>
      <rPr>
        <sz val="10"/>
        <rFont val="Calibri"/>
        <family val="2"/>
        <charset val="238"/>
      </rPr>
      <t>(2)</t>
    </r>
  </si>
  <si>
    <r>
      <t xml:space="preserve">HV z doplňkové činnosti </t>
    </r>
    <r>
      <rPr>
        <sz val="10"/>
        <rFont val="Calibri"/>
        <family val="2"/>
        <charset val="238"/>
      </rPr>
      <t>(2)</t>
    </r>
  </si>
  <si>
    <r>
      <t xml:space="preserve">HV celkem </t>
    </r>
    <r>
      <rPr>
        <sz val="10"/>
        <rFont val="Calibri"/>
        <family val="2"/>
        <charset val="238"/>
      </rPr>
      <t>(2)</t>
    </r>
  </si>
  <si>
    <t>(2) Uvádí se údaje po zdanění</t>
  </si>
  <si>
    <r>
      <t xml:space="preserve">C e l k e m  </t>
    </r>
    <r>
      <rPr>
        <sz val="10"/>
        <rFont val="Calibri"/>
        <family val="2"/>
        <charset val="238"/>
      </rPr>
      <t>(3)</t>
    </r>
    <r>
      <rPr>
        <b/>
        <sz val="10"/>
        <rFont val="Calibri"/>
        <family val="2"/>
        <charset val="238"/>
      </rPr>
      <t xml:space="preserve"> </t>
    </r>
  </si>
  <si>
    <t>Tabulka 3   Hospodářský výsledek (HV) - výsledek hospodaření</t>
  </si>
  <si>
    <t>A+K</t>
  </si>
  <si>
    <r>
      <t>Studijní programy a s nimi spojená tvůrčí činnost</t>
    </r>
    <r>
      <rPr>
        <sz val="8"/>
        <color indexed="8"/>
        <rFont val="Calibri"/>
        <family val="2"/>
        <charset val="238"/>
      </rPr>
      <t xml:space="preserve"> </t>
    </r>
  </si>
  <si>
    <t>Mezinárodní spolupráce</t>
  </si>
  <si>
    <t>S1</t>
  </si>
  <si>
    <t>U1</t>
  </si>
  <si>
    <t>(3) Údaje se shodují s údaji řádku č. 62 a řádku č. 64 z tab. č. 2</t>
  </si>
  <si>
    <t>Institucionální plány</t>
  </si>
  <si>
    <r>
      <rPr>
        <sz val="8"/>
        <rFont val="Calibri"/>
        <family val="2"/>
        <charset val="238"/>
      </rPr>
      <t>(3)</t>
    </r>
    <r>
      <rPr>
        <sz val="10"/>
        <rFont val="Calibri"/>
        <family val="2"/>
        <charset val="238"/>
      </rPr>
      <t xml:space="preserve"> Číslování řádků a sloupců je závazné </t>
    </r>
  </si>
  <si>
    <r>
      <rPr>
        <sz val="8"/>
        <rFont val="Calibri"/>
        <family val="2"/>
        <charset val="238"/>
      </rPr>
      <t>(4)</t>
    </r>
    <r>
      <rPr>
        <sz val="10"/>
        <rFont val="Calibri"/>
        <family val="2"/>
        <charset val="238"/>
      </rPr>
      <t xml:space="preserve"> Údaje se vyplňují  na celé tisíce bez desetinných míst.</t>
    </r>
  </si>
  <si>
    <r>
      <t xml:space="preserve">Výkaz zisku a ztráty </t>
    </r>
    <r>
      <rPr>
        <sz val="8"/>
        <rFont val="Calibri"/>
        <family val="2"/>
        <charset val="238"/>
      </rPr>
      <t>(1)</t>
    </r>
  </si>
  <si>
    <r>
      <t xml:space="preserve"> Jednotlivé položky se vykazují v tis. Kč (</t>
    </r>
    <r>
      <rPr>
        <sz val="10"/>
        <rFont val="Calibri"/>
        <family val="2"/>
        <charset val="238"/>
      </rPr>
      <t>§4, odst.3</t>
    </r>
    <r>
      <rPr>
        <b/>
        <sz val="10"/>
        <rFont val="Calibri"/>
        <family val="2"/>
        <charset val="238"/>
      </rPr>
      <t>)</t>
    </r>
  </si>
  <si>
    <r>
      <t xml:space="preserve">řádek </t>
    </r>
    <r>
      <rPr>
        <sz val="8"/>
        <rFont val="Calibri"/>
        <family val="2"/>
        <charset val="238"/>
      </rPr>
      <t>(3)</t>
    </r>
  </si>
  <si>
    <r>
      <t xml:space="preserve">hlavní činnost </t>
    </r>
    <r>
      <rPr>
        <sz val="10"/>
        <rFont val="Calibri"/>
        <family val="2"/>
        <charset val="238"/>
      </rPr>
      <t>(4)</t>
    </r>
  </si>
  <si>
    <r>
      <t xml:space="preserve">hospodářská/ doplňková činnost </t>
    </r>
    <r>
      <rPr>
        <sz val="10"/>
        <rFont val="Calibri"/>
        <family val="2"/>
        <charset val="238"/>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</si>
  <si>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</si>
  <si>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</si>
  <si>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</si>
  <si>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</si>
  <si>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</si>
  <si>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</si>
  <si>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</si>
  <si>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</si>
  <si>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</si>
  <si>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</si>
  <si>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</si>
  <si>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</si>
  <si>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</si>
  <si>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</si>
  <si>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</si>
  <si>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</si>
  <si>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</si>
  <si>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</si>
  <si>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</si>
  <si>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</si>
  <si>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</si>
  <si>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</si>
  <si>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</si>
  <si>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</si>
  <si>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</si>
  <si>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</si>
  <si>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</si>
  <si>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</si>
  <si>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</si>
  <si>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</si>
  <si>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</si>
  <si>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</si>
  <si>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</si>
  <si>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</si>
  <si>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</si>
  <si>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</si>
  <si>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</si>
  <si>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</si>
  <si>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</si>
  <si>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</si>
  <si>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</si>
  <si>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</si>
  <si>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</si>
  <si>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</si>
  <si>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</si>
  <si>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</si>
  <si>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</si>
  <si>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</si>
  <si>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</si>
  <si>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</si>
  <si>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</si>
  <si>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</si>
  <si>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</si>
  <si>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</si>
  <si>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</si>
  <si>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</si>
  <si>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</si>
  <si>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</si>
  <si>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</si>
  <si>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</si>
  <si>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</si>
  <si>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</si>
  <si>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</si>
  <si>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</si>
  <si>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</si>
  <si>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</si>
  <si>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</si>
  <si>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</si>
  <si>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</si>
  <si>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</si>
  <si>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</si>
  <si>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</si>
  <si>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</si>
  <si>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</si>
  <si>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</si>
  <si>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charset val="238"/>
      </rPr>
      <t>(1)</t>
    </r>
    <r>
      <rPr>
        <sz val="10"/>
        <rFont val="Calibri"/>
        <family val="2"/>
        <charset val="238"/>
      </rPr>
      <t xml:space="preserve"> Zpracování "Výkazu zisku a ztraty" se řídí § 6 a §§ 26 až 28  Vyhlášky 504/2002 Sb.</t>
    </r>
  </si>
  <si>
    <r>
      <rPr>
        <sz val="8"/>
        <rFont val="Calibri"/>
        <family val="2"/>
        <charset val="238"/>
      </rPr>
      <t>(2)</t>
    </r>
    <r>
      <rPr>
        <sz val="10"/>
        <rFont val="Calibri"/>
        <family val="2"/>
        <charset val="238"/>
      </rPr>
      <t xml:space="preserve"> Vyhláškou je dáno pouze označení a členění textů; čísla příslušných účtů  a skupin jsou doplněna pro lepší orientaci ve výkazu.</t>
    </r>
  </si>
  <si>
    <t>Rozvojové programy - centralizované rozvojové projekty</t>
  </si>
  <si>
    <t>V případě potřeby vložit další řádky.</t>
  </si>
  <si>
    <r>
      <t xml:space="preserve">Druh podpory/název programu </t>
    </r>
    <r>
      <rPr>
        <sz val="8"/>
        <color indexed="8"/>
        <rFont val="Calibri"/>
        <family val="2"/>
        <charset val="238"/>
      </rPr>
      <t>(1)</t>
    </r>
  </si>
  <si>
    <r>
      <t>z toho zdroje zahr. v</t>
    </r>
    <r>
      <rPr>
        <sz val="10"/>
        <color indexed="8"/>
        <rFont val="Calibri"/>
        <family val="2"/>
        <charset val="238"/>
      </rPr>
      <t xml:space="preserve"> %</t>
    </r>
    <r>
      <rPr>
        <sz val="8"/>
        <color indexed="8"/>
        <rFont val="Calibri"/>
        <family val="2"/>
        <charset val="238"/>
      </rPr>
      <t xml:space="preserve"> (4)</t>
    </r>
  </si>
  <si>
    <r>
      <t>z toho zajištěno spoluřešit.</t>
    </r>
    <r>
      <rPr>
        <sz val="8"/>
        <color indexed="8"/>
        <rFont val="Calibri"/>
        <family val="2"/>
        <charset val="238"/>
      </rPr>
      <t xml:space="preserve"> (5)</t>
    </r>
  </si>
  <si>
    <r>
      <t>z toho převody do FÚUP</t>
    </r>
    <r>
      <rPr>
        <sz val="8"/>
        <color indexed="8"/>
        <rFont val="Calibri"/>
        <family val="2"/>
        <charset val="238"/>
      </rPr>
      <t xml:space="preserve"> (6)</t>
    </r>
  </si>
  <si>
    <r>
      <t xml:space="preserve">použité </t>
    </r>
    <r>
      <rPr>
        <sz val="8"/>
        <color indexed="8"/>
        <rFont val="Calibri"/>
        <family val="2"/>
        <charset val="238"/>
      </rPr>
      <t>(3)</t>
    </r>
  </si>
  <si>
    <t xml:space="preserve">     ÚP na programové projekty národní</t>
  </si>
  <si>
    <t xml:space="preserve">     ÚP na projekty mezinárodní spolupráce</t>
  </si>
  <si>
    <r>
      <t xml:space="preserve">     součtový řádek pro poskytovatele </t>
    </r>
    <r>
      <rPr>
        <sz val="8"/>
        <color indexed="8"/>
        <rFont val="Calibri"/>
        <family val="2"/>
        <charset val="238"/>
      </rPr>
      <t>(8)</t>
    </r>
  </si>
  <si>
    <t xml:space="preserve">     TAČR - součtový řádek</t>
  </si>
  <si>
    <r>
      <rPr>
        <sz val="8"/>
        <color indexed="8"/>
        <rFont val="Calibri"/>
        <family val="2"/>
        <charset val="238"/>
      </rPr>
      <t>(2)</t>
    </r>
    <r>
      <rPr>
        <sz val="10"/>
        <color indexed="8"/>
        <rFont val="Calibri"/>
        <family val="2"/>
        <charset val="238"/>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</si>
  <si>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charset val="238"/>
      </rPr>
      <t>(3)</t>
    </r>
    <r>
      <rPr>
        <sz val="10"/>
        <color indexed="8"/>
        <rFont val="Calibri"/>
        <family val="2"/>
        <charset val="238"/>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</si>
  <si>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charset val="238"/>
      </rPr>
      <t>(5)</t>
    </r>
    <r>
      <rPr>
        <sz val="10"/>
        <color indexed="8"/>
        <rFont val="Calibri"/>
        <family val="2"/>
        <charset val="238"/>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</si>
  <si>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</si>
  <si>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</si>
  <si>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</si>
  <si>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 xml:space="preserve">     IP na dlouhodobý koncepční rozvoj výzk. org.</t>
  </si>
  <si>
    <r>
      <rPr>
        <sz val="8"/>
        <rFont val="Calibri"/>
        <family val="2"/>
        <charset val="238"/>
      </rPr>
      <t xml:space="preserve">(5) </t>
    </r>
    <r>
      <rPr>
        <sz val="10"/>
        <rFont val="Calibri"/>
        <family val="2"/>
        <charset val="238"/>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</si>
  <si>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charset val="238"/>
      </rPr>
      <t>(1)</t>
    </r>
    <r>
      <rPr>
        <sz val="10"/>
        <rFont val="Calibri"/>
        <family val="2"/>
        <charset val="238"/>
      </rPr>
      <t xml:space="preserve"> VVŠ uvede čerpání ve struktuře podle svých vnitřních předpisů</t>
    </r>
  </si>
  <si>
    <t xml:space="preserve">   Stav k 1.1.</t>
  </si>
  <si>
    <r>
      <t xml:space="preserve">Menzy a ostatní stravovací zařízení na zákl. smluvního vztahu </t>
    </r>
    <r>
      <rPr>
        <sz val="8"/>
        <rFont val="Calibri"/>
        <family val="2"/>
        <charset val="238"/>
      </rPr>
      <t>(1)</t>
    </r>
  </si>
  <si>
    <r>
      <rPr>
        <sz val="8"/>
        <color indexed="8"/>
        <rFont val="Calibri"/>
        <family val="2"/>
        <charset val="238"/>
      </rPr>
      <t>(3)</t>
    </r>
    <r>
      <rPr>
        <sz val="10"/>
        <color indexed="8"/>
        <rFont val="Calibri"/>
        <family val="2"/>
        <charset val="238"/>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</si>
  <si>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charset val="238"/>
      </rPr>
      <t>(1)</t>
    </r>
    <r>
      <rPr>
        <sz val="10"/>
        <rFont val="Calibri"/>
        <family val="2"/>
        <charset val="238"/>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</si>
  <si>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charset val="238"/>
      </rPr>
      <t xml:space="preserve">(2) </t>
    </r>
    <r>
      <rPr>
        <sz val="10"/>
        <color indexed="8"/>
        <rFont val="Calibri"/>
        <family val="2"/>
        <charset val="238"/>
      </rPr>
      <t xml:space="preserve">VVŠ uvede pro oblast podpory financovanou z prostředků VaV dle zákona č. 130/2002 Sb. o podpoře výzkumu a vývoje zkratku: VaV. </t>
    </r>
  </si>
  <si>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</si>
  <si>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</si>
  <si>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</si>
  <si>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</si>
  <si>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</si>
  <si>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</si>
  <si>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</si>
  <si>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charset val="238"/>
      </rPr>
      <t>(v podrobném členění dle zdroje financování - mzdy vč. OON)</t>
    </r>
    <r>
      <rPr>
        <sz val="8"/>
        <rFont val="Calibri"/>
        <family val="2"/>
        <charset val="238"/>
      </rPr>
      <t xml:space="preserve"> (1)</t>
    </r>
  </si>
  <si>
    <r>
      <t xml:space="preserve">Tab. 8.b:    Pracovníci a mzdové prostředky </t>
    </r>
    <r>
      <rPr>
        <sz val="11"/>
        <rFont val="Calibri"/>
        <family val="2"/>
        <charset val="238"/>
      </rPr>
      <t>(v podrobném členění dle akademických kategorií -bez OON)</t>
    </r>
  </si>
  <si>
    <t xml:space="preserve">v gesci MŠMT </t>
  </si>
  <si>
    <r>
      <t>Vratka nevyčerpaných prostředků</t>
    </r>
    <r>
      <rPr>
        <sz val="6"/>
        <color indexed="8"/>
        <rFont val="Calibri"/>
        <family val="2"/>
        <charset val="238"/>
      </rPr>
      <t xml:space="preserve"> </t>
    </r>
    <r>
      <rPr>
        <sz val="8"/>
        <color indexed="8"/>
        <rFont val="Calibri"/>
        <family val="2"/>
        <charset val="238"/>
      </rPr>
      <t>(7)</t>
    </r>
  </si>
  <si>
    <t>h*</t>
  </si>
  <si>
    <t>j=f+i</t>
  </si>
  <si>
    <r>
      <t xml:space="preserve">Ostatní použité neveřejné zdroje </t>
    </r>
    <r>
      <rPr>
        <sz val="8"/>
        <color indexed="8"/>
        <rFont val="Calibri"/>
        <family val="2"/>
        <charset val="238"/>
      </rPr>
      <t>(9)</t>
    </r>
  </si>
  <si>
    <r>
      <t xml:space="preserve">specifikovat dle programu </t>
    </r>
    <r>
      <rPr>
        <i/>
        <sz val="8"/>
        <color indexed="8"/>
        <rFont val="Calibri"/>
        <family val="2"/>
        <charset val="238"/>
      </rPr>
      <t>(10)</t>
    </r>
  </si>
  <si>
    <r>
      <rPr>
        <sz val="8"/>
        <color indexed="8"/>
        <rFont val="Calibri"/>
        <family val="2"/>
        <charset val="238"/>
      </rPr>
      <t>(9)</t>
    </r>
    <r>
      <rPr>
        <sz val="10"/>
        <color indexed="8"/>
        <rFont val="Calibri"/>
        <family val="2"/>
        <charset val="238"/>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</si>
  <si>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charset val="238"/>
      </rPr>
      <t>(10)</t>
    </r>
    <r>
      <rPr>
        <sz val="10"/>
        <color indexed="8"/>
        <rFont val="Calibri"/>
        <family val="2"/>
        <charset val="238"/>
      </rPr>
      <t xml:space="preserve"> VVŠ uvede v členění dle povahy poskytovaných prostředků. Podle potřeby lze vložit další řádky</t>
    </r>
  </si>
  <si>
    <t>Tabulka 2   Výkaz zisku a ztráty</t>
  </si>
  <si>
    <r>
      <t xml:space="preserve">z toho na zákl. fin. vypořádání </t>
    </r>
    <r>
      <rPr>
        <sz val="8"/>
        <color indexed="8"/>
        <rFont val="Calibri"/>
        <family val="2"/>
        <charset val="238"/>
      </rPr>
      <t>(8)</t>
    </r>
  </si>
  <si>
    <r>
      <rPr>
        <sz val="8"/>
        <color indexed="8"/>
        <rFont val="Calibri"/>
        <family val="2"/>
        <charset val="238"/>
      </rPr>
      <t>(7)</t>
    </r>
    <r>
      <rPr>
        <sz val="10"/>
        <color indexed="8"/>
        <rFont val="Calibri"/>
        <family val="2"/>
        <charset val="238"/>
      </rPr>
      <t xml:space="preserve"> VVŠ uvede </t>
    </r>
    <r>
      <rPr>
        <b/>
        <sz val="10"/>
        <color indexed="8"/>
        <rFont val="Calibri"/>
        <family val="2"/>
        <charset val="238"/>
      </rPr>
      <t>celkovou výši vratky nevyčerpaných prostředků odvedených na depozitní účet</t>
    </r>
  </si>
  <si>
    <r>
      <rPr>
        <sz val="8"/>
        <color indexed="8"/>
        <rFont val="Calibri"/>
        <family val="2"/>
        <charset val="238"/>
      </rPr>
      <t>(8)</t>
    </r>
    <r>
      <rPr>
        <sz val="10"/>
        <color indexed="8"/>
        <rFont val="Calibri"/>
        <family val="2"/>
        <charset val="238"/>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</si>
  <si>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</si>
  <si>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</si>
  <si>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</si>
  <si>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</si>
  <si>
    <t>poplatky za studium v cizím jazyce (§58 odst. 4)</t>
  </si>
  <si>
    <t>3=sl.2/12/sl.1*1000</t>
  </si>
  <si>
    <t>Průměrná měsíční mzda (Kč)</t>
  </si>
  <si>
    <t>6=sl.5/12     /sl.4*1000</t>
  </si>
  <si>
    <t>9=sl.8/12   /sl.7*1000</t>
  </si>
  <si>
    <t>pedagogičtí pracovníci V, V a I</t>
  </si>
  <si>
    <r>
      <rPr>
        <sz val="8"/>
        <rFont val="Calibri"/>
        <family val="2"/>
        <charset val="238"/>
      </rPr>
      <t>(1)</t>
    </r>
    <r>
      <rPr>
        <sz val="10"/>
        <rFont val="Calibri"/>
        <family val="2"/>
        <charset val="238"/>
      </rPr>
      <t xml:space="preserve"> Jedná se o poplatky definované v § 58, odst. 3  - zákona č. 111/1998 Sb.</t>
    </r>
  </si>
  <si>
    <t>č. ř. v tab. 5</t>
  </si>
  <si>
    <t>PO 3 - Rovný přístup ke kvalitnímu vzdělávání</t>
  </si>
  <si>
    <r>
      <rPr>
        <sz val="8"/>
        <color indexed="8"/>
        <rFont val="Calibri"/>
        <family val="2"/>
        <charset val="238"/>
      </rPr>
      <t>(1)</t>
    </r>
    <r>
      <rPr>
        <sz val="10"/>
        <color indexed="8"/>
        <rFont val="Calibri"/>
        <family val="2"/>
        <charset val="238"/>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</si>
  <si>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charset val="238"/>
      </rPr>
      <t>(1)</t>
    </r>
    <r>
      <rPr>
        <sz val="10"/>
        <color indexed="8"/>
        <rFont val="Calibri"/>
        <family val="2"/>
        <charset val="238"/>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charset val="238"/>
      </rPr>
      <t>Pokud škola realizuje vzdělávací projekt/program financovaný pouze z neveřejných zdrojů, realizuje aktivity v rámci doplňkové činnosti za úplatu, apod., do této tabulky je uvádět v řádcích nebude.</t>
    </r>
  </si>
  <si>
    <r>
      <rPr>
        <sz val="8"/>
        <rFont val="Calibri"/>
        <family val="2"/>
        <charset val="238"/>
      </rPr>
      <t xml:space="preserve">(5)  </t>
    </r>
    <r>
      <rPr>
        <sz val="10"/>
        <rFont val="Calibri"/>
        <family val="2"/>
        <charset val="238"/>
      </rPr>
      <t>Součtová hodnota této tabulky se automaticky přenáší do souhrnné tabulky č. 5, ř.10.</t>
    </r>
  </si>
  <si>
    <t>V případě nerovnosti jsou buňky vyplněny červeně.</t>
  </si>
  <si>
    <r>
      <rPr>
        <sz val="8"/>
        <color indexed="8"/>
        <rFont val="Calibri"/>
        <family val="2"/>
        <charset val="238"/>
      </rPr>
      <t>(7)</t>
    </r>
    <r>
      <rPr>
        <sz val="10"/>
        <color indexed="8"/>
        <rFont val="Calibri"/>
        <family val="2"/>
        <charset val="238"/>
      </rPr>
      <t xml:space="preserve"> Hodnota mezd CELKEM v řádku 6 (CELKEM) tab. 8.a se rovná hodnotě mezd CELKEM ve sl. 8, ř. 12 tabulky 8.b.</t>
    </r>
  </si>
  <si>
    <r>
      <rPr>
        <sz val="8"/>
        <color indexed="8"/>
        <rFont val="Calibri"/>
        <family val="2"/>
        <charset val="238"/>
      </rPr>
      <t>(8)</t>
    </r>
    <r>
      <rPr>
        <sz val="10"/>
        <color indexed="8"/>
        <rFont val="Calibri"/>
        <family val="2"/>
        <charset val="238"/>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</si>
  <si>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t>Položka "Výsledek hospodaření po zdanění celkem" se musí rovnat položce A.II.1 "Účet výsledku hospodaření" uvedené v pasivech rozvahy             (v případě nerovnosti je buňka vyplněna červeně).</t>
  </si>
  <si>
    <t>MŠMT bez VaV</t>
  </si>
  <si>
    <t>MŠMT VaV</t>
  </si>
  <si>
    <t>Ostatní kapitoly státního rozpočtu bez VaV</t>
  </si>
  <si>
    <t>Ostatní kapitoly státního rozpočtu VaV</t>
  </si>
  <si>
    <t>Územní rozpočty bez VaV</t>
  </si>
  <si>
    <t>Územní rozpočty VaV</t>
  </si>
  <si>
    <t>C  e  l  k  e  m  bez VaV</t>
  </si>
  <si>
    <t>C  e  l  k  e  m  VaV</t>
  </si>
  <si>
    <r>
      <rPr>
        <sz val="8"/>
        <color indexed="8"/>
        <rFont val="Calibri"/>
        <family val="2"/>
        <charset val="238"/>
      </rPr>
      <t>(1)</t>
    </r>
    <r>
      <rPr>
        <sz val="10"/>
        <color indexed="8"/>
        <rFont val="Calibri"/>
        <family val="2"/>
        <charset val="238"/>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</si>
  <si>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t>Teologická fakulta JU - VZOH 2018</t>
  </si>
  <si>
    <t xml:space="preserve"> </t>
  </si>
  <si>
    <t>56 396</t>
  </si>
  <si>
    <t>0</t>
  </si>
  <si>
    <t>2 227</t>
  </si>
  <si>
    <t>Teologická fakulta</t>
  </si>
  <si>
    <t xml:space="preserve">– </t>
  </si>
  <si>
    <t>-</t>
  </si>
  <si>
    <t>v Kč</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</si>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</sst>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
    <numFmt numFmtId="165" formatCode="#,##0_ ;[Red]\-#,##0\ "/>
    <numFmt numFmtId="166" formatCode="#,##0\ &quot;Kč&quot;"/>
  </numFmts>
  <fonts count="57" x14ac:knownFonts="1">
    <font>
      <sz val="11"/>
      <color theme="1"/>
      <name val="Calibri"/>
      <family val="2"/>
      <charset val="238"/>
      <scheme val="minor"/>
    </font>
    <font>
      <sz val="11"/>
      <color indexed="8"/>
      <name val="Calibri"/>
      <family val="2"/>
      <charset val="238"/>
    </font>
    <font>
      <sz val="10"/>
      <name val="Arial CE"/>
      <charset val="238"/>
    </font>
    <font>
      <sz val="8"/>
      <name val="Arial CE"/>
      <charset val="238"/>
    </font>
    <font>
      <sz val="10"/>
      <name val="Arial"/>
      <family val="2"/>
      <charset val="238"/>
    </font>
    <font>
      <sz val="10"/>
      <name val="Times New Roman"/>
      <family val="1"/>
      <charset val="238"/>
    </font>
    <font>
      <sz val="10"/>
      <name val="Calibri"/>
      <family val="2"/>
      <charset val="238"/>
    </font>
    <font>
      <b/>
      <sz val="12"/>
      <name val="Calibri"/>
      <family val="2"/>
      <charset val="238"/>
    </font>
    <font>
      <b/>
      <sz val="10"/>
      <name val="Calibri"/>
      <family val="2"/>
      <charset val="238"/>
    </font>
    <font>
      <i/>
      <sz val="10"/>
      <name val="Calibri"/>
      <family val="2"/>
      <charset val="238"/>
    </font>
    <font>
      <sz val="9"/>
      <name val="Calibri"/>
      <family val="2"/>
      <charset val="238"/>
    </font>
    <font>
      <b/>
      <sz val="9"/>
      <name val="Calibri"/>
      <family val="2"/>
      <charset val="238"/>
    </font>
    <font>
      <sz val="10"/>
      <color indexed="8"/>
      <name val="Calibri"/>
      <family val="2"/>
      <charset val="238"/>
    </font>
    <font>
      <b/>
      <sz val="10"/>
      <color indexed="8"/>
      <name val="Calibri"/>
      <family val="2"/>
      <charset val="238"/>
    </font>
    <font>
      <sz val="11"/>
      <name val="Calibri"/>
      <family val="2"/>
      <charset val="238"/>
    </font>
    <font>
      <sz val="8"/>
      <name val="Calibri"/>
      <family val="2"/>
      <charset val="238"/>
    </font>
    <font>
      <sz val="8"/>
      <color indexed="8"/>
      <name val="Calibri"/>
      <family val="2"/>
      <charset val="238"/>
    </font>
    <font>
      <b/>
      <sz val="8"/>
      <name val="Calibri"/>
      <family val="2"/>
      <charset val="238"/>
    </font>
    <font>
      <u/>
      <sz val="10"/>
      <name val="Calibri"/>
      <family val="2"/>
      <charset val="238"/>
    </font>
    <font>
      <sz val="12"/>
      <name val="Calibri"/>
      <family val="2"/>
      <charset val="238"/>
    </font>
    <font>
      <sz val="10"/>
      <color indexed="10"/>
      <name val="Calibri"/>
      <family val="2"/>
      <charset val="238"/>
    </font>
    <font>
      <b/>
      <sz val="11"/>
      <color indexed="8"/>
      <name val="Calibri"/>
      <family val="2"/>
      <charset val="238"/>
    </font>
    <font>
      <b/>
      <sz val="11"/>
      <name val="Calibri"/>
      <family val="2"/>
      <charset val="238"/>
    </font>
    <font>
      <b/>
      <sz val="12"/>
      <color indexed="8"/>
      <name val="Calibri"/>
      <family val="2"/>
      <charset val="238"/>
    </font>
    <font>
      <i/>
      <sz val="10"/>
      <color indexed="8"/>
      <name val="Calibri"/>
      <family val="2"/>
      <charset val="238"/>
    </font>
    <font>
      <sz val="10"/>
      <color indexed="48"/>
      <name val="Calibri"/>
      <family val="2"/>
      <charset val="238"/>
    </font>
    <font>
      <sz val="6"/>
      <color indexed="8"/>
      <name val="Calibri"/>
      <family val="2"/>
      <charset val="238"/>
    </font>
    <font>
      <i/>
      <sz val="8"/>
      <color indexed="8"/>
      <name val="Calibri"/>
      <family val="2"/>
      <charset val="238"/>
    </font>
    <font>
      <b/>
      <sz val="11"/>
      <color theme="1"/>
      <name val="Calibri"/>
      <family val="2"/>
      <charset val="238"/>
      <scheme val="minor"/>
    </font>
    <font>
      <sz val="11"/>
      <color rgb="FFFF0000"/>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sz val="10"/>
      <color indexed="10"/>
      <name val="Calibri"/>
      <family val="2"/>
      <charset val="238"/>
      <scheme val="minor"/>
    </font>
    <font>
      <sz val="10"/>
      <color indexed="12"/>
      <name val="Calibri"/>
      <family val="2"/>
      <charset val="238"/>
      <scheme val="minor"/>
    </font>
    <font>
      <sz val="12"/>
      <name val="Calibri"/>
      <family val="2"/>
      <charset val="238"/>
      <scheme val="minor"/>
    </font>
    <font>
      <sz val="10"/>
      <color indexed="8"/>
      <name val="Calibri"/>
      <family val="2"/>
      <charset val="238"/>
      <scheme val="minor"/>
    </font>
    <font>
      <sz val="12"/>
      <color indexed="8"/>
      <name val="Calibri"/>
      <family val="2"/>
      <charset val="238"/>
      <scheme val="minor"/>
    </font>
    <font>
      <sz val="10"/>
      <color rgb="FFFF0000"/>
      <name val="Calibri"/>
      <family val="2"/>
      <charset val="238"/>
      <scheme val="minor"/>
    </font>
    <font>
      <sz val="10"/>
      <color rgb="FF0070C0"/>
      <name val="Calibri"/>
      <family val="2"/>
      <charset val="238"/>
      <scheme val="minor"/>
    </font>
    <font>
      <sz val="10"/>
      <color theme="1"/>
      <name val="Calibri"/>
      <family val="2"/>
      <charset val="238"/>
      <scheme val="minor"/>
    </font>
    <font>
      <b/>
      <sz val="11"/>
      <name val="Calibri"/>
      <family val="2"/>
      <charset val="238"/>
      <scheme val="minor"/>
    </font>
    <font>
      <b/>
      <sz val="12"/>
      <color theme="1"/>
      <name val="Calibri"/>
      <family val="2"/>
      <charset val="238"/>
      <scheme val="minor"/>
    </font>
    <font>
      <b/>
      <sz val="10"/>
      <color theme="1"/>
      <name val="Calibri"/>
      <family val="2"/>
      <charset val="238"/>
      <scheme val="minor"/>
    </font>
    <font>
      <sz val="9"/>
      <name val="Calibri"/>
      <family val="2"/>
      <charset val="238"/>
      <scheme val="minor"/>
    </font>
    <font>
      <sz val="8"/>
      <name val="Calibri"/>
      <family val="2"/>
      <charset val="238"/>
      <scheme val="minor"/>
    </font>
    <font>
      <sz val="12"/>
      <color theme="1"/>
      <name val="Calibri"/>
      <family val="2"/>
      <charset val="238"/>
      <scheme val="minor"/>
    </font>
    <font>
      <i/>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b/>
      <i/>
      <sz val="10"/>
      <name val="Calibri"/>
      <family val="2"/>
      <charset val="238"/>
      <scheme val="minor"/>
    </font>
    <font>
      <sz val="10"/>
      <color rgb="FF0070C0"/>
      <name val="Calibri"/>
      <family val="2"/>
      <charset val="238"/>
    </font>
    <font>
      <b/>
      <sz val="10"/>
      <color indexed="8"/>
      <name val="Calibri"/>
      <family val="2"/>
      <charset val="238"/>
      <scheme val="minor"/>
    </font>
    <font>
      <vertAlign val="superscript"/>
      <sz val="10"/>
      <color theme="1"/>
      <name val="Calibri"/>
      <family val="2"/>
      <charset val="238"/>
    </font>
    <font>
      <sz val="11"/>
      <color theme="1"/>
      <name val="Calibri"/>
      <family val="2"/>
      <charset val="238"/>
      <scheme val="minor"/>
    </font>
    <font>
      <sz val="11"/>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DBDBDB"/>
        <bgColor indexed="64"/>
      </patternFill>
    </fill>
    <fill>
      <patternFill patternType="solid">
        <fgColor theme="9"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92D050"/>
        <bgColor indexed="64"/>
      </patternFill>
    </fill>
    <fill>
      <patternFill patternType="solid">
        <fgColor rgb="FFE8E8E8"/>
        <bgColor indexed="64"/>
      </patternFill>
    </fill>
  </fills>
  <borders count="152">
    <border>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55"/>
      </left>
      <right style="thin">
        <color indexed="55"/>
      </right>
      <top style="thin">
        <color indexed="55"/>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55"/>
      </right>
      <top style="thin">
        <color indexed="55"/>
      </top>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right style="medium">
        <color indexed="64"/>
      </right>
      <top style="thin">
        <color indexed="22"/>
      </top>
      <bottom style="thin">
        <color indexed="22"/>
      </bottom>
      <diagonal/>
    </border>
    <border>
      <left style="medium">
        <color indexed="64"/>
      </left>
      <right/>
      <top style="thin">
        <color indexed="55"/>
      </top>
      <bottom style="thin">
        <color indexed="55"/>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style="medium">
        <color indexed="64"/>
      </right>
      <top style="thin">
        <color indexed="22"/>
      </top>
      <bottom style="medium">
        <color indexed="64"/>
      </bottom>
      <diagonal/>
    </border>
    <border>
      <left style="medium">
        <color indexed="64"/>
      </left>
      <right/>
      <top style="thin">
        <color indexed="55"/>
      </top>
      <bottom style="medium">
        <color indexed="64"/>
      </bottom>
      <diagonal/>
    </border>
    <border>
      <left style="medium">
        <color indexed="64"/>
      </left>
      <right/>
      <top/>
      <bottom style="thin">
        <color indexed="55"/>
      </bottom>
      <diagonal/>
    </border>
    <border>
      <left style="medium">
        <color indexed="64"/>
      </left>
      <right/>
      <top style="medium">
        <color indexed="64"/>
      </top>
      <bottom style="thin">
        <color indexed="55"/>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55"/>
      </bottom>
      <diagonal/>
    </border>
    <border>
      <left style="thin">
        <color indexed="55"/>
      </left>
      <right/>
      <top style="thin">
        <color indexed="55"/>
      </top>
      <bottom/>
      <diagonal/>
    </border>
    <border>
      <left/>
      <right/>
      <top/>
      <bottom style="thin">
        <color indexed="64"/>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diagonal/>
    </border>
    <border>
      <left style="thin">
        <color indexed="64"/>
      </left>
      <right/>
      <top style="medium">
        <color indexed="64"/>
      </top>
      <bottom style="thin">
        <color indexed="55"/>
      </bottom>
      <diagonal/>
    </border>
    <border>
      <left style="thin">
        <color indexed="64"/>
      </left>
      <right style="medium">
        <color indexed="64"/>
      </right>
      <top style="medium">
        <color indexed="64"/>
      </top>
      <bottom style="thin">
        <color indexed="55"/>
      </bottom>
      <diagonal/>
    </border>
    <border>
      <left style="thin">
        <color indexed="64"/>
      </left>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bottom style="thin">
        <color indexed="22"/>
      </bottom>
      <diagonal/>
    </border>
    <border>
      <left/>
      <right/>
      <top/>
      <bottom style="thin">
        <color indexed="22"/>
      </bottom>
      <diagonal/>
    </border>
    <border>
      <left/>
      <right style="medium">
        <color indexed="64"/>
      </right>
      <top/>
      <bottom style="thin">
        <color indexed="22"/>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style="medium">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12">
    <xf numFmtId="0" fontId="0" fillId="0" borderId="0"/>
    <xf numFmtId="0" fontId="4" fillId="0" borderId="0"/>
    <xf numFmtId="0" fontId="2" fillId="0" borderId="0"/>
    <xf numFmtId="0" fontId="3" fillId="0" borderId="0"/>
    <xf numFmtId="0" fontId="2" fillId="0" borderId="0"/>
    <xf numFmtId="0" fontId="56" fillId="0" borderId="0"/>
    <xf numFmtId="0" fontId="56" fillId="0" borderId="0"/>
    <xf numFmtId="0" fontId="55" fillId="0" borderId="0"/>
    <xf numFmtId="0" fontId="4" fillId="0" borderId="0"/>
    <xf numFmtId="0" fontId="55" fillId="0" borderId="0"/>
    <xf numFmtId="0" fontId="56" fillId="0" borderId="0"/>
    <xf numFmtId="0" fontId="56" fillId="0" borderId="0"/>
  </cellStyleXfs>
  <cellXfs count="1266">
    <xf numFmtId="0" fontId="0" fillId="0" borderId="0" xfId="0"/>
    <xf numFmtId="0" fontId="4" fillId="0" borderId="0" xfId="1"/>
    <xf numFmtId="0" fontId="4" fillId="0" borderId="0" xfId="1" applyAlignment="1" applyProtection="1">
      <alignment vertical="center"/>
      <protection locked="0"/>
    </xf>
    <xf numFmtId="0" fontId="4" fillId="0" borderId="0" xfId="1" applyAlignment="1">
      <alignment vertical="center"/>
    </xf>
    <xf numFmtId="0" fontId="4" fillId="0" borderId="0" xfId="1" applyProtection="1">
      <protection locked="0"/>
    </xf>
    <xf numFmtId="0" fontId="5" fillId="0" borderId="0" xfId="1" applyFont="1" applyAlignment="1" applyProtection="1">
      <alignment vertical="center"/>
      <protection locked="0"/>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Border="1" applyAlignment="1" applyProtection="1">
      <alignment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lignment vertical="center"/>
    </xf>
    <xf numFmtId="0" fontId="30" fillId="0" borderId="0" xfId="1" applyFont="1" applyAlignment="1" applyProtection="1">
      <alignment vertical="center"/>
      <protection locked="0"/>
    </xf>
    <xf numFmtId="0" fontId="31" fillId="0" borderId="0" xfId="1" applyFont="1" applyAlignment="1" applyProtection="1">
      <alignment vertical="center"/>
      <protection locked="0"/>
    </xf>
    <xf numFmtId="0" fontId="31" fillId="0" borderId="0" xfId="1" applyFont="1" applyAlignment="1" applyProtection="1">
      <alignment horizontal="right" vertical="center"/>
      <protection locked="0"/>
    </xf>
    <xf numFmtId="0" fontId="31" fillId="0" borderId="1" xfId="1" applyFont="1" applyBorder="1" applyAlignment="1" applyProtection="1">
      <alignment horizontal="center" vertical="center" wrapText="1"/>
      <protection locked="0"/>
    </xf>
    <xf numFmtId="49" fontId="31" fillId="0" borderId="0" xfId="1" applyNumberFormat="1" applyFont="1" applyAlignment="1" applyProtection="1">
      <alignment vertical="center"/>
      <protection locked="0"/>
    </xf>
    <xf numFmtId="0" fontId="31" fillId="0" borderId="0" xfId="1" applyFont="1" applyAlignment="1">
      <alignment vertical="center"/>
    </xf>
    <xf numFmtId="0" fontId="6" fillId="0" borderId="0" xfId="1" applyFont="1" applyAlignment="1" applyProtection="1">
      <alignment vertical="center"/>
      <protection locked="0"/>
    </xf>
    <xf numFmtId="0" fontId="6" fillId="0" borderId="0" xfId="1" applyFont="1" applyAlignment="1">
      <alignment vertical="center"/>
    </xf>
    <xf numFmtId="0" fontId="6" fillId="0" borderId="0" xfId="1" applyFont="1" applyAlignment="1">
      <alignment horizontal="center" vertical="center"/>
    </xf>
    <xf numFmtId="49" fontId="6" fillId="0" borderId="0" xfId="1" applyNumberFormat="1" applyFont="1" applyAlignment="1" applyProtection="1">
      <alignment vertical="center"/>
      <protection locked="0"/>
    </xf>
    <xf numFmtId="49" fontId="6" fillId="0" borderId="0" xfId="1" applyNumberFormat="1" applyFont="1" applyAlignment="1">
      <alignment vertical="center"/>
    </xf>
    <xf numFmtId="0" fontId="7" fillId="0" borderId="0" xfId="1" applyFont="1" applyAlignment="1" applyProtection="1">
      <alignment vertical="center"/>
      <protection locked="0"/>
    </xf>
    <xf numFmtId="0" fontId="6" fillId="0" borderId="0" xfId="1" applyFont="1" applyAlignment="1" applyProtection="1">
      <alignment horizontal="right" vertical="center"/>
      <protection locked="0"/>
    </xf>
    <xf numFmtId="0" fontId="9" fillId="0" borderId="0" xfId="1" applyFont="1" applyAlignment="1" applyProtection="1">
      <alignment vertical="center"/>
      <protection locked="0"/>
    </xf>
    <xf numFmtId="0" fontId="32" fillId="0" borderId="0" xfId="1" applyFont="1" applyAlignment="1" applyProtection="1">
      <alignment vertical="center"/>
      <protection locked="0"/>
    </xf>
    <xf numFmtId="0" fontId="33" fillId="0" borderId="0" xfId="1" applyFont="1" applyAlignment="1" applyProtection="1">
      <alignment vertical="center"/>
      <protection locked="0"/>
    </xf>
    <xf numFmtId="0" fontId="33" fillId="0" borderId="0" xfId="1" applyFont="1" applyAlignment="1">
      <alignment vertical="center"/>
    </xf>
    <xf numFmtId="0" fontId="31" fillId="0" borderId="0" xfId="1" applyFont="1" applyAlignment="1" applyProtection="1">
      <alignment horizontal="center" vertical="center"/>
      <protection locked="0"/>
    </xf>
    <xf numFmtId="0" fontId="31" fillId="0" borderId="0" xfId="1" applyFont="1" applyAlignment="1">
      <alignment horizontal="center" vertical="center"/>
    </xf>
    <xf numFmtId="0" fontId="31" fillId="0" borderId="0" xfId="1" applyFont="1" applyBorder="1" applyAlignment="1" applyProtection="1">
      <alignment vertical="center" wrapText="1"/>
      <protection locked="0"/>
    </xf>
    <xf numFmtId="0" fontId="31" fillId="0" borderId="0" xfId="1" applyFont="1" applyBorder="1" applyAlignment="1">
      <alignment vertical="center" wrapText="1"/>
    </xf>
    <xf numFmtId="0" fontId="31" fillId="0" borderId="0" xfId="1" applyFont="1" applyBorder="1" applyAlignment="1" applyProtection="1">
      <alignment vertical="center"/>
      <protection locked="0"/>
    </xf>
    <xf numFmtId="0" fontId="31" fillId="0" borderId="0" xfId="1" applyFont="1"/>
    <xf numFmtId="0" fontId="32" fillId="0" borderId="0" xfId="1" applyFont="1"/>
    <xf numFmtId="0" fontId="31" fillId="0" borderId="0" xfId="1" applyFont="1" applyProtection="1">
      <protection locked="0"/>
    </xf>
    <xf numFmtId="0" fontId="32" fillId="0" borderId="2" xfId="1" applyFont="1" applyBorder="1" applyAlignment="1" applyProtection="1">
      <alignment horizontal="center" vertical="center" wrapText="1"/>
      <protection locked="0"/>
    </xf>
    <xf numFmtId="0" fontId="32" fillId="0" borderId="3" xfId="1" applyFont="1" applyBorder="1" applyAlignment="1" applyProtection="1">
      <alignment horizontal="center" vertical="center" wrapText="1"/>
      <protection locked="0"/>
    </xf>
    <xf numFmtId="0" fontId="32" fillId="0" borderId="4" xfId="1" applyFont="1" applyBorder="1" applyAlignment="1" applyProtection="1">
      <alignment horizontal="center" vertical="center" wrapText="1"/>
      <protection locked="0"/>
    </xf>
    <xf numFmtId="0" fontId="32" fillId="0" borderId="5" xfId="1" applyFont="1" applyBorder="1" applyAlignment="1" applyProtection="1">
      <alignment horizontal="center" vertical="center" wrapText="1"/>
      <protection locked="0"/>
    </xf>
    <xf numFmtId="0" fontId="31" fillId="0" borderId="6" xfId="1" applyFont="1" applyBorder="1" applyAlignment="1" applyProtection="1">
      <alignment vertical="center" wrapText="1"/>
      <protection locked="0"/>
    </xf>
    <xf numFmtId="0" fontId="31" fillId="0" borderId="7" xfId="1" applyFont="1" applyBorder="1" applyAlignment="1" applyProtection="1">
      <alignment horizontal="left" vertical="center" wrapText="1"/>
      <protection locked="0"/>
    </xf>
    <xf numFmtId="0" fontId="34" fillId="0" borderId="0" xfId="1" applyFont="1" applyAlignment="1" applyProtection="1">
      <alignment vertical="center"/>
      <protection locked="0"/>
    </xf>
    <xf numFmtId="0" fontId="35" fillId="0" borderId="0" xfId="1" applyFont="1" applyAlignment="1" applyProtection="1">
      <alignment vertical="center"/>
      <protection locked="0"/>
    </xf>
    <xf numFmtId="0" fontId="32" fillId="0" borderId="0" xfId="1" applyFont="1" applyAlignment="1" applyProtection="1">
      <alignment horizontal="justify" vertical="center"/>
      <protection locked="0"/>
    </xf>
    <xf numFmtId="0" fontId="31" fillId="0" borderId="8" xfId="1" applyFont="1" applyFill="1" applyBorder="1" applyAlignment="1" applyProtection="1">
      <alignment horizontal="center" vertical="center" wrapText="1"/>
      <protection locked="0"/>
    </xf>
    <xf numFmtId="0" fontId="32" fillId="0" borderId="0" xfId="1" applyFont="1" applyAlignment="1">
      <alignment vertical="center"/>
    </xf>
    <xf numFmtId="0" fontId="31" fillId="0" borderId="0" xfId="1" applyFont="1" applyFill="1" applyAlignment="1" applyProtection="1">
      <alignment vertical="center"/>
      <protection locked="0"/>
    </xf>
    <xf numFmtId="0" fontId="30" fillId="0" borderId="0" xfId="1" applyFont="1" applyFill="1" applyAlignment="1" applyProtection="1">
      <alignment vertical="center"/>
      <protection locked="0"/>
    </xf>
    <xf numFmtId="0" fontId="36" fillId="0" borderId="0" xfId="1" applyFont="1" applyAlignment="1" applyProtection="1">
      <alignment horizontal="right" vertical="center"/>
      <protection locked="0"/>
    </xf>
    <xf numFmtId="0" fontId="31" fillId="0" borderId="0" xfId="1" applyFont="1" applyBorder="1" applyProtection="1">
      <protection locked="0"/>
    </xf>
    <xf numFmtId="0" fontId="31" fillId="0" borderId="0" xfId="1" applyFont="1" applyBorder="1" applyAlignment="1" applyProtection="1">
      <alignment horizontal="justify" vertical="center" wrapText="1"/>
      <protection locked="0"/>
    </xf>
    <xf numFmtId="0" fontId="30" fillId="0" borderId="0" xfId="1" applyFont="1" applyProtection="1">
      <protection locked="0"/>
    </xf>
    <xf numFmtId="0" fontId="31" fillId="0" borderId="0" xfId="1" applyFont="1" applyFill="1" applyAlignment="1" applyProtection="1">
      <alignment horizontal="left" vertical="center"/>
      <protection locked="0"/>
    </xf>
    <xf numFmtId="0" fontId="31" fillId="0" borderId="7" xfId="1" applyFont="1" applyBorder="1" applyAlignment="1" applyProtection="1">
      <alignment horizontal="center" vertical="center" wrapText="1"/>
      <protection locked="0"/>
    </xf>
    <xf numFmtId="0" fontId="31" fillId="0" borderId="0" xfId="1" applyFont="1" applyBorder="1" applyAlignment="1" applyProtection="1">
      <alignment horizontal="left" vertical="center" wrapText="1"/>
      <protection locked="0"/>
    </xf>
    <xf numFmtId="0" fontId="30" fillId="0" borderId="0" xfId="1" applyFont="1" applyBorder="1" applyAlignment="1" applyProtection="1">
      <alignment horizontal="justify" vertical="center"/>
      <protection locked="0"/>
    </xf>
    <xf numFmtId="0" fontId="31" fillId="0" borderId="0" xfId="1" applyFont="1" applyBorder="1" applyAlignment="1" applyProtection="1">
      <alignment horizontal="left" vertical="center"/>
      <protection locked="0"/>
    </xf>
    <xf numFmtId="0" fontId="31" fillId="0" borderId="0" xfId="1" applyFont="1" applyBorder="1" applyAlignment="1">
      <alignment vertical="center"/>
    </xf>
    <xf numFmtId="0" fontId="31" fillId="0" borderId="0" xfId="1" applyFont="1" applyBorder="1" applyAlignment="1">
      <alignment horizontal="left" vertical="center"/>
    </xf>
    <xf numFmtId="0" fontId="31" fillId="0" borderId="0" xfId="1" applyFont="1" applyAlignment="1">
      <alignment horizontal="left" vertical="center"/>
    </xf>
    <xf numFmtId="4" fontId="31" fillId="0" borderId="0" xfId="1" applyNumberFormat="1" applyFont="1" applyAlignment="1" applyProtection="1">
      <alignment vertical="center"/>
      <protection locked="0"/>
    </xf>
    <xf numFmtId="4" fontId="31" fillId="0" borderId="0" xfId="1" applyNumberFormat="1" applyFont="1" applyAlignment="1">
      <alignment vertical="center"/>
    </xf>
    <xf numFmtId="4" fontId="31" fillId="0" borderId="0" xfId="1" applyNumberFormat="1" applyFont="1" applyAlignment="1" applyProtection="1">
      <alignment horizontal="right" vertical="center"/>
      <protection locked="0"/>
    </xf>
    <xf numFmtId="0" fontId="30" fillId="0" borderId="0" xfId="1" applyFont="1" applyAlignment="1" applyProtection="1">
      <protection locked="0"/>
    </xf>
    <xf numFmtId="4" fontId="31" fillId="0" borderId="0" xfId="1" applyNumberFormat="1" applyFont="1" applyProtection="1">
      <protection locked="0"/>
    </xf>
    <xf numFmtId="4" fontId="31" fillId="0" borderId="0" xfId="1" applyNumberFormat="1" applyFont="1" applyAlignment="1" applyProtection="1">
      <alignment horizontal="right"/>
      <protection locked="0"/>
    </xf>
    <xf numFmtId="4" fontId="31" fillId="0" borderId="0" xfId="1" applyNumberFormat="1" applyFont="1"/>
    <xf numFmtId="4" fontId="37" fillId="0" borderId="0" xfId="1" applyNumberFormat="1" applyFont="1" applyBorder="1" applyAlignment="1" applyProtection="1">
      <alignment horizontal="right" vertical="top" wrapText="1"/>
      <protection locked="0"/>
    </xf>
    <xf numFmtId="0" fontId="37" fillId="0" borderId="0" xfId="1" applyFont="1" applyAlignment="1">
      <alignment horizontal="right" vertical="top" wrapText="1"/>
    </xf>
    <xf numFmtId="0" fontId="37" fillId="0" borderId="0" xfId="1" applyFont="1" applyBorder="1" applyAlignment="1">
      <alignment horizontal="right" vertical="top" wrapText="1"/>
    </xf>
    <xf numFmtId="0" fontId="37" fillId="0" borderId="0" xfId="1" applyFont="1" applyBorder="1" applyAlignment="1">
      <alignment vertical="top" wrapText="1"/>
    </xf>
    <xf numFmtId="0" fontId="38" fillId="0" borderId="10" xfId="1" applyFont="1" applyBorder="1" applyAlignment="1" applyProtection="1">
      <alignment horizontal="left" vertical="center" wrapText="1"/>
      <protection locked="0"/>
    </xf>
    <xf numFmtId="0" fontId="37" fillId="0" borderId="0" xfId="1" applyFont="1" applyAlignment="1">
      <alignment vertical="top" wrapText="1"/>
    </xf>
    <xf numFmtId="0" fontId="31" fillId="0" borderId="0" xfId="1" applyFont="1" applyFill="1" applyBorder="1" applyProtection="1">
      <protection locked="0"/>
    </xf>
    <xf numFmtId="4" fontId="31" fillId="0" borderId="0" xfId="1" applyNumberFormat="1" applyFont="1" applyFill="1" applyBorder="1" applyProtection="1">
      <protection locked="0"/>
    </xf>
    <xf numFmtId="0" fontId="31" fillId="0" borderId="0" xfId="1" applyFont="1" applyFill="1" applyBorder="1"/>
    <xf numFmtId="0" fontId="35" fillId="0" borderId="0" xfId="1" applyFont="1" applyFill="1" applyBorder="1" applyAlignment="1">
      <alignment vertical="top" wrapText="1"/>
    </xf>
    <xf numFmtId="0" fontId="35" fillId="0" borderId="0" xfId="1" applyFont="1" applyFill="1" applyBorder="1" applyAlignment="1">
      <alignment horizontal="center" vertical="top" wrapText="1"/>
    </xf>
    <xf numFmtId="0" fontId="35" fillId="0" borderId="0" xfId="1" applyFont="1" applyFill="1" applyBorder="1" applyAlignment="1">
      <alignment horizontal="justify" vertical="top" wrapText="1"/>
    </xf>
    <xf numFmtId="4" fontId="31" fillId="0" borderId="0" xfId="1" applyNumberFormat="1" applyFont="1" applyFill="1" applyBorder="1"/>
    <xf numFmtId="4" fontId="37" fillId="0" borderId="0" xfId="1" applyNumberFormat="1" applyFont="1" applyBorder="1" applyAlignment="1" applyProtection="1">
      <alignment horizontal="right" vertical="center" wrapText="1"/>
      <protection locked="0"/>
    </xf>
    <xf numFmtId="0" fontId="31" fillId="0" borderId="3" xfId="1" applyFont="1" applyBorder="1" applyAlignment="1" applyProtection="1">
      <alignment horizontal="center" vertical="center"/>
      <protection locked="0"/>
    </xf>
    <xf numFmtId="0" fontId="31" fillId="0" borderId="11" xfId="1" applyFont="1" applyBorder="1" applyAlignment="1" applyProtection="1">
      <alignment horizontal="center" vertical="center"/>
      <protection locked="0"/>
    </xf>
    <xf numFmtId="0" fontId="31" fillId="0" borderId="12" xfId="1" applyFont="1" applyBorder="1" applyAlignment="1" applyProtection="1">
      <alignment horizontal="center" vertical="center"/>
      <protection locked="0"/>
    </xf>
    <xf numFmtId="4" fontId="31" fillId="0" borderId="4" xfId="1" applyNumberFormat="1" applyFont="1" applyBorder="1" applyAlignment="1" applyProtection="1">
      <alignment horizontal="center" vertical="center"/>
      <protection locked="0"/>
    </xf>
    <xf numFmtId="4" fontId="31" fillId="0" borderId="5" xfId="1" applyNumberFormat="1" applyFont="1" applyBorder="1" applyAlignment="1" applyProtection="1">
      <alignment horizontal="center" vertical="center"/>
      <protection locked="0"/>
    </xf>
    <xf numFmtId="0" fontId="37" fillId="0" borderId="0" xfId="1" applyFont="1" applyBorder="1" applyAlignment="1" applyProtection="1">
      <alignment vertical="center" wrapText="1"/>
      <protection locked="0"/>
    </xf>
    <xf numFmtId="0" fontId="37" fillId="0" borderId="0" xfId="1" applyFont="1" applyBorder="1" applyAlignment="1" applyProtection="1">
      <alignment horizontal="right" vertical="center" wrapText="1"/>
      <protection locked="0"/>
    </xf>
    <xf numFmtId="0" fontId="31" fillId="0" borderId="0" xfId="1" applyFont="1" applyFill="1" applyBorder="1" applyAlignment="1" applyProtection="1">
      <alignment vertical="center"/>
      <protection locked="0"/>
    </xf>
    <xf numFmtId="0" fontId="39" fillId="0" borderId="0" xfId="1" applyFont="1" applyAlignment="1">
      <alignment vertical="center"/>
    </xf>
    <xf numFmtId="4" fontId="40" fillId="0" borderId="0" xfId="1" applyNumberFormat="1" applyFont="1" applyAlignment="1">
      <alignment vertical="center"/>
    </xf>
    <xf numFmtId="0" fontId="31" fillId="0" borderId="0" xfId="1" applyFont="1" applyProtection="1"/>
    <xf numFmtId="4" fontId="31" fillId="0" borderId="0" xfId="1" applyNumberFormat="1" applyFont="1" applyProtection="1"/>
    <xf numFmtId="0" fontId="30" fillId="0" borderId="0" xfId="1" applyFont="1" applyProtection="1"/>
    <xf numFmtId="4" fontId="37" fillId="0" borderId="0" xfId="1" applyNumberFormat="1" applyFont="1" applyBorder="1" applyAlignment="1" applyProtection="1">
      <alignment horizontal="right" vertical="top" wrapText="1"/>
    </xf>
    <xf numFmtId="0" fontId="37" fillId="0" borderId="0" xfId="1" applyFont="1" applyBorder="1" applyAlignment="1" applyProtection="1">
      <alignment vertical="top" wrapText="1"/>
    </xf>
    <xf numFmtId="0" fontId="37" fillId="0" borderId="0" xfId="1" applyFont="1" applyBorder="1" applyAlignment="1" applyProtection="1">
      <alignment horizontal="right" vertical="top" wrapText="1"/>
    </xf>
    <xf numFmtId="0" fontId="31" fillId="0" borderId="0" xfId="1" applyFont="1" applyFill="1" applyBorder="1" applyProtection="1"/>
    <xf numFmtId="0" fontId="35" fillId="0" borderId="0" xfId="1" applyFont="1" applyFill="1" applyBorder="1" applyAlignment="1" applyProtection="1">
      <alignment vertical="top" wrapText="1"/>
    </xf>
    <xf numFmtId="0" fontId="35" fillId="0" borderId="0" xfId="1" applyFont="1" applyFill="1" applyBorder="1" applyAlignment="1" applyProtection="1">
      <alignment horizontal="center" vertical="top" wrapText="1"/>
    </xf>
    <xf numFmtId="0" fontId="35" fillId="0" borderId="0" xfId="1" applyFont="1" applyFill="1" applyBorder="1" applyAlignment="1" applyProtection="1">
      <alignment horizontal="justify" vertical="top" wrapText="1"/>
    </xf>
    <xf numFmtId="4" fontId="31" fillId="0" borderId="0" xfId="1" applyNumberFormat="1" applyFont="1" applyFill="1" applyBorder="1" applyProtection="1"/>
    <xf numFmtId="0" fontId="39" fillId="0" borderId="0" xfId="1" applyFont="1" applyFill="1" applyBorder="1" applyProtection="1"/>
    <xf numFmtId="0" fontId="40" fillId="0" borderId="0" xfId="1" applyFont="1" applyFill="1" applyBorder="1" applyProtection="1"/>
    <xf numFmtId="0" fontId="30" fillId="0" borderId="0" xfId="1" applyFont="1"/>
    <xf numFmtId="4" fontId="37" fillId="0" borderId="0" xfId="1" applyNumberFormat="1" applyFont="1" applyBorder="1" applyAlignment="1">
      <alignment horizontal="right" vertical="top" wrapText="1"/>
    </xf>
    <xf numFmtId="0" fontId="0" fillId="0" borderId="0" xfId="0"/>
    <xf numFmtId="0" fontId="39" fillId="0" borderId="0" xfId="1" applyFont="1" applyAlignment="1" applyProtection="1">
      <alignment vertical="center"/>
      <protection locked="0"/>
    </xf>
    <xf numFmtId="0" fontId="31" fillId="0" borderId="13" xfId="1" applyFont="1" applyFill="1" applyBorder="1" applyAlignment="1" applyProtection="1">
      <alignment horizontal="left" vertical="center"/>
      <protection locked="0"/>
    </xf>
    <xf numFmtId="0" fontId="31" fillId="0" borderId="14" xfId="1" applyFont="1" applyBorder="1" applyAlignment="1" applyProtection="1">
      <alignment horizontal="center" vertical="center" wrapText="1"/>
      <protection locked="0"/>
    </xf>
    <xf numFmtId="0" fontId="41" fillId="0" borderId="0" xfId="1" applyFont="1" applyAlignment="1" applyProtection="1">
      <alignment horizontal="left" vertical="center"/>
      <protection locked="0"/>
    </xf>
    <xf numFmtId="0" fontId="31" fillId="0" borderId="13" xfId="1" applyFont="1" applyBorder="1" applyAlignment="1" applyProtection="1">
      <alignment horizontal="center" vertical="center" wrapText="1"/>
      <protection locked="0"/>
    </xf>
    <xf numFmtId="0" fontId="31" fillId="0" borderId="15" xfId="1" applyFont="1" applyBorder="1" applyAlignment="1" applyProtection="1">
      <alignment horizontal="center" vertical="center" wrapText="1"/>
      <protection locked="0"/>
    </xf>
    <xf numFmtId="0" fontId="32" fillId="0" borderId="0" xfId="1" applyFont="1" applyBorder="1" applyAlignment="1" applyProtection="1">
      <alignment vertical="center"/>
      <protection locked="0"/>
    </xf>
    <xf numFmtId="0" fontId="31" fillId="0" borderId="16" xfId="1" applyFont="1" applyBorder="1" applyAlignment="1" applyProtection="1">
      <alignment horizontal="center" vertical="center" wrapText="1"/>
      <protection locked="0"/>
    </xf>
    <xf numFmtId="0" fontId="32" fillId="0" borderId="17" xfId="1" applyFont="1" applyBorder="1" applyAlignment="1" applyProtection="1">
      <alignment horizontal="center" vertical="center" wrapText="1"/>
      <protection locked="0"/>
    </xf>
    <xf numFmtId="0" fontId="31" fillId="0" borderId="14" xfId="1" applyFont="1" applyFill="1" applyBorder="1" applyAlignment="1" applyProtection="1">
      <alignment vertical="center"/>
      <protection locked="0"/>
    </xf>
    <xf numFmtId="0" fontId="31" fillId="0" borderId="18" xfId="1" applyFont="1" applyFill="1" applyBorder="1" applyAlignment="1" applyProtection="1">
      <alignment horizontal="center" vertical="center" wrapText="1"/>
      <protection locked="0"/>
    </xf>
    <xf numFmtId="0" fontId="31" fillId="0" borderId="18" xfId="1" applyFont="1" applyBorder="1" applyAlignment="1">
      <alignment horizontal="center" vertical="center"/>
    </xf>
    <xf numFmtId="0" fontId="31" fillId="0" borderId="1" xfId="1" applyFont="1" applyFill="1" applyBorder="1" applyAlignment="1" applyProtection="1">
      <alignment horizontal="center" vertical="center" wrapText="1"/>
      <protection locked="0"/>
    </xf>
    <xf numFmtId="0" fontId="32" fillId="0" borderId="19" xfId="1" applyFont="1" applyBorder="1" applyAlignment="1" applyProtection="1">
      <alignment horizontal="center" vertical="center" wrapText="1"/>
      <protection locked="0"/>
    </xf>
    <xf numFmtId="0" fontId="31" fillId="0" borderId="20" xfId="1" applyFont="1" applyBorder="1" applyAlignment="1" applyProtection="1">
      <alignment horizontal="center" vertical="center" wrapText="1"/>
      <protection locked="0"/>
    </xf>
    <xf numFmtId="0" fontId="31" fillId="0" borderId="21" xfId="1" applyFont="1" applyFill="1" applyBorder="1" applyAlignment="1" applyProtection="1">
      <alignment horizontal="center" vertical="center" wrapText="1"/>
      <protection locked="0"/>
    </xf>
    <xf numFmtId="0" fontId="31" fillId="0" borderId="0" xfId="1" applyFont="1" applyFill="1" applyBorder="1" applyAlignment="1">
      <alignment vertical="center"/>
    </xf>
    <xf numFmtId="0" fontId="0" fillId="0" borderId="0" xfId="0" applyAlignment="1">
      <alignment vertical="center"/>
    </xf>
    <xf numFmtId="0" fontId="42" fillId="0" borderId="0" xfId="1" applyFont="1" applyAlignment="1" applyProtection="1">
      <alignment vertical="center"/>
      <protection locked="0"/>
    </xf>
    <xf numFmtId="0" fontId="28" fillId="0" borderId="0" xfId="0" applyFont="1" applyAlignment="1">
      <alignment vertical="center"/>
    </xf>
    <xf numFmtId="0" fontId="0" fillId="0" borderId="0" xfId="0" applyAlignment="1">
      <alignment horizontal="center" vertical="center"/>
    </xf>
    <xf numFmtId="0" fontId="41"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39" fillId="0" borderId="0" xfId="1" applyFont="1" applyAlignment="1">
      <alignment horizontal="center" vertical="center"/>
    </xf>
    <xf numFmtId="0" fontId="31" fillId="0" borderId="0" xfId="1" applyFont="1" applyBorder="1" applyAlignment="1" applyProtection="1">
      <alignment horizontal="center" vertical="center"/>
      <protection locked="0"/>
    </xf>
    <xf numFmtId="4" fontId="31" fillId="0" borderId="0" xfId="1" applyNumberFormat="1" applyFont="1" applyAlignment="1" applyProtection="1">
      <alignment horizontal="center" vertical="center"/>
      <protection locked="0"/>
    </xf>
    <xf numFmtId="0" fontId="35" fillId="0" borderId="0" xfId="1" applyFont="1" applyFill="1" applyBorder="1" applyAlignment="1" applyProtection="1">
      <alignment horizontal="center" vertical="center" wrapText="1"/>
      <protection locked="0"/>
    </xf>
    <xf numFmtId="4" fontId="31" fillId="0" borderId="0" xfId="1" applyNumberFormat="1" applyFont="1" applyFill="1" applyBorder="1" applyAlignment="1">
      <alignment vertical="center"/>
    </xf>
    <xf numFmtId="0" fontId="31" fillId="0" borderId="13" xfId="1" applyFont="1" applyFill="1" applyBorder="1" applyAlignment="1" applyProtection="1">
      <alignment horizontal="left" vertical="center"/>
      <protection locked="0"/>
    </xf>
    <xf numFmtId="0" fontId="31" fillId="0" borderId="15" xfId="1" applyFont="1" applyBorder="1" applyAlignment="1" applyProtection="1">
      <alignment horizontal="center" vertical="center"/>
      <protection locked="0"/>
    </xf>
    <xf numFmtId="0" fontId="6" fillId="0" borderId="0" xfId="2" applyFont="1" applyBorder="1" applyAlignment="1">
      <alignment vertical="center"/>
    </xf>
    <xf numFmtId="0" fontId="31" fillId="0" borderId="0" xfId="1" applyFont="1" applyAlignment="1">
      <alignment horizontal="right" vertical="center"/>
    </xf>
    <xf numFmtId="3" fontId="31" fillId="0" borderId="0" xfId="1" applyNumberFormat="1" applyFont="1" applyFill="1" applyBorder="1" applyAlignment="1" applyProtection="1">
      <alignment vertical="center"/>
      <protection hidden="1"/>
    </xf>
    <xf numFmtId="3" fontId="31" fillId="0" borderId="0" xfId="1" applyNumberFormat="1" applyFont="1" applyBorder="1" applyAlignment="1" applyProtection="1">
      <alignment vertical="center"/>
      <protection hidden="1"/>
    </xf>
    <xf numFmtId="0" fontId="40" fillId="0" borderId="0" xfId="1" applyFont="1" applyAlignment="1" applyProtection="1">
      <alignment vertical="center"/>
      <protection locked="0"/>
    </xf>
    <xf numFmtId="3" fontId="31" fillId="0" borderId="22" xfId="1" applyNumberFormat="1" applyFont="1" applyBorder="1" applyAlignment="1" applyProtection="1">
      <alignment horizontal="center" vertical="center"/>
      <protection locked="0"/>
    </xf>
    <xf numFmtId="3" fontId="31" fillId="0" borderId="23" xfId="1" applyNumberFormat="1" applyFont="1" applyBorder="1" applyAlignment="1" applyProtection="1">
      <alignment horizontal="center" vertical="center"/>
      <protection locked="0"/>
    </xf>
    <xf numFmtId="0" fontId="31" fillId="0" borderId="24" xfId="1" applyFont="1" applyBorder="1" applyAlignment="1" applyProtection="1">
      <alignment horizontal="center" vertical="center" wrapText="1"/>
      <protection locked="0"/>
    </xf>
    <xf numFmtId="0" fontId="31" fillId="0" borderId="25" xfId="1" applyFont="1" applyBorder="1" applyAlignment="1" applyProtection="1">
      <alignment horizontal="center" vertical="center" wrapText="1"/>
      <protection locked="0"/>
    </xf>
    <xf numFmtId="0" fontId="6" fillId="0" borderId="0" xfId="4" applyFont="1" applyFill="1" applyAlignment="1" applyProtection="1">
      <alignment vertical="center"/>
      <protection locked="0"/>
    </xf>
    <xf numFmtId="0" fontId="31" fillId="0" borderId="26" xfId="1" applyFont="1" applyFill="1" applyBorder="1" applyAlignment="1">
      <alignment horizontal="center" vertical="center"/>
    </xf>
    <xf numFmtId="0" fontId="31" fillId="0" borderId="27" xfId="1" applyFont="1" applyFill="1" applyBorder="1" applyAlignment="1">
      <alignment horizontal="center" vertical="center"/>
    </xf>
    <xf numFmtId="0" fontId="31" fillId="3" borderId="28" xfId="1" applyFont="1" applyFill="1" applyBorder="1" applyAlignment="1">
      <alignment vertical="center"/>
    </xf>
    <xf numFmtId="0" fontId="31" fillId="0" borderId="29" xfId="1" applyFont="1" applyBorder="1" applyAlignment="1">
      <alignment vertical="center"/>
    </xf>
    <xf numFmtId="0" fontId="31" fillId="2" borderId="29" xfId="1" applyFont="1" applyFill="1" applyBorder="1" applyAlignment="1">
      <alignment vertical="center"/>
    </xf>
    <xf numFmtId="0" fontId="31" fillId="0" borderId="30" xfId="1" applyFont="1" applyBorder="1" applyAlignment="1">
      <alignment vertical="center"/>
    </xf>
    <xf numFmtId="0" fontId="31" fillId="2" borderId="30" xfId="1" applyFont="1" applyFill="1" applyBorder="1" applyAlignment="1">
      <alignment vertical="center"/>
    </xf>
    <xf numFmtId="0" fontId="31" fillId="0" borderId="31" xfId="1" applyFont="1" applyBorder="1" applyAlignment="1">
      <alignment vertical="center"/>
    </xf>
    <xf numFmtId="0" fontId="31" fillId="2" borderId="31" xfId="1" applyFont="1" applyFill="1" applyBorder="1" applyAlignment="1">
      <alignment vertical="center"/>
    </xf>
    <xf numFmtId="4" fontId="33" fillId="0" borderId="0" xfId="1" applyNumberFormat="1" applyFont="1" applyAlignment="1">
      <alignment vertical="center"/>
    </xf>
    <xf numFmtId="3" fontId="6" fillId="0" borderId="32" xfId="1" applyNumberFormat="1" applyFont="1" applyBorder="1" applyAlignment="1" applyProtection="1">
      <alignment horizontal="right" vertical="center" wrapText="1" indent="1"/>
      <protection locked="0"/>
    </xf>
    <xf numFmtId="3" fontId="6" fillId="0" borderId="33" xfId="1" applyNumberFormat="1" applyFont="1" applyBorder="1" applyAlignment="1" applyProtection="1">
      <alignment horizontal="right" vertical="center" wrapText="1" indent="1"/>
      <protection locked="0"/>
    </xf>
    <xf numFmtId="3" fontId="31" fillId="0" borderId="32" xfId="1" applyNumberFormat="1" applyFont="1" applyBorder="1" applyAlignment="1" applyProtection="1">
      <alignment horizontal="right" vertical="center" wrapText="1" indent="1"/>
      <protection locked="0"/>
    </xf>
    <xf numFmtId="3" fontId="31" fillId="0" borderId="34" xfId="1" applyNumberFormat="1" applyFont="1" applyBorder="1" applyAlignment="1" applyProtection="1">
      <alignment horizontal="right" vertical="center" wrapText="1" indent="1"/>
      <protection locked="0"/>
    </xf>
    <xf numFmtId="3" fontId="31" fillId="0" borderId="14" xfId="1" applyNumberFormat="1" applyFont="1" applyBorder="1" applyAlignment="1" applyProtection="1">
      <alignment horizontal="right" vertical="center" wrapText="1" indent="1"/>
      <protection locked="0"/>
    </xf>
    <xf numFmtId="3" fontId="31" fillId="0" borderId="35" xfId="1" applyNumberFormat="1" applyFont="1" applyBorder="1" applyAlignment="1" applyProtection="1">
      <alignment horizontal="right" vertical="center" wrapText="1" indent="1"/>
      <protection locked="0"/>
    </xf>
    <xf numFmtId="3" fontId="6" fillId="0" borderId="22" xfId="1" applyNumberFormat="1" applyFont="1" applyBorder="1" applyAlignment="1" applyProtection="1">
      <alignment horizontal="right" vertical="center" wrapText="1" indent="1"/>
      <protection locked="0"/>
    </xf>
    <xf numFmtId="3" fontId="6" fillId="0" borderId="36" xfId="1" applyNumberFormat="1" applyFont="1" applyBorder="1" applyAlignment="1" applyProtection="1">
      <alignment horizontal="right" vertical="center" wrapText="1" indent="1"/>
      <protection locked="0"/>
    </xf>
    <xf numFmtId="3" fontId="31" fillId="0" borderId="22" xfId="1" applyNumberFormat="1" applyFont="1" applyBorder="1" applyAlignment="1" applyProtection="1">
      <alignment horizontal="right" vertical="center" wrapText="1" indent="1"/>
      <protection locked="0"/>
    </xf>
    <xf numFmtId="3" fontId="31" fillId="0" borderId="37" xfId="1" applyNumberFormat="1" applyFont="1" applyBorder="1" applyAlignment="1" applyProtection="1">
      <alignment horizontal="right" vertical="center" wrapText="1" indent="1"/>
      <protection locked="0"/>
    </xf>
    <xf numFmtId="3" fontId="31" fillId="0" borderId="13" xfId="1" applyNumberFormat="1" applyFont="1" applyBorder="1" applyAlignment="1" applyProtection="1">
      <alignment horizontal="right" vertical="center" wrapText="1" indent="1"/>
      <protection locked="0"/>
    </xf>
    <xf numFmtId="3" fontId="6" fillId="0" borderId="23" xfId="1" applyNumberFormat="1" applyFont="1" applyBorder="1" applyAlignment="1" applyProtection="1">
      <alignment horizontal="right" vertical="center" wrapText="1" indent="1"/>
      <protection locked="0"/>
    </xf>
    <xf numFmtId="3" fontId="6" fillId="0" borderId="38" xfId="1" applyNumberFormat="1" applyFont="1" applyBorder="1" applyAlignment="1" applyProtection="1">
      <alignment horizontal="right" vertical="center" wrapText="1" indent="1"/>
      <protection locked="0"/>
    </xf>
    <xf numFmtId="3" fontId="31" fillId="0" borderId="23" xfId="1" applyNumberFormat="1" applyFont="1" applyBorder="1" applyAlignment="1" applyProtection="1">
      <alignment horizontal="right" vertical="center" wrapText="1" indent="1"/>
      <protection locked="0"/>
    </xf>
    <xf numFmtId="3" fontId="31" fillId="0" borderId="39" xfId="1" applyNumberFormat="1" applyFont="1" applyBorder="1" applyAlignment="1" applyProtection="1">
      <alignment horizontal="right" vertical="center" wrapText="1" indent="1"/>
      <protection locked="0"/>
    </xf>
    <xf numFmtId="3" fontId="31" fillId="0" borderId="16" xfId="1" applyNumberFormat="1" applyFont="1" applyBorder="1" applyAlignment="1" applyProtection="1">
      <alignment horizontal="right" vertical="center" wrapText="1" indent="1"/>
      <protection locked="0"/>
    </xf>
    <xf numFmtId="3" fontId="8" fillId="0" borderId="3" xfId="1" applyNumberFormat="1" applyFont="1" applyBorder="1" applyAlignment="1" applyProtection="1">
      <alignment horizontal="right" vertical="center" wrapText="1" indent="1"/>
      <protection hidden="1"/>
    </xf>
    <xf numFmtId="3" fontId="8" fillId="0" borderId="12" xfId="1" applyNumberFormat="1" applyFont="1" applyBorder="1" applyAlignment="1" applyProtection="1">
      <alignment horizontal="right" vertical="center" wrapText="1" indent="1"/>
      <protection hidden="1"/>
    </xf>
    <xf numFmtId="3" fontId="32" fillId="0" borderId="3" xfId="1" applyNumberFormat="1" applyFont="1" applyBorder="1" applyAlignment="1" applyProtection="1">
      <alignment horizontal="right" vertical="center" wrapText="1" indent="1"/>
      <protection hidden="1"/>
    </xf>
    <xf numFmtId="3" fontId="32" fillId="0" borderId="4" xfId="1" applyNumberFormat="1" applyFont="1" applyBorder="1" applyAlignment="1" applyProtection="1">
      <alignment horizontal="right" vertical="center" wrapText="1" indent="1"/>
      <protection hidden="1"/>
    </xf>
    <xf numFmtId="3" fontId="8" fillId="0" borderId="9" xfId="1" applyNumberFormat="1" applyFont="1" applyBorder="1" applyAlignment="1" applyProtection="1">
      <alignment horizontal="right" vertical="center" wrapText="1" indent="1"/>
      <protection hidden="1"/>
    </xf>
    <xf numFmtId="0" fontId="37" fillId="0" borderId="0" xfId="1" applyFont="1" applyAlignment="1">
      <alignment horizontal="right" vertical="center" wrapText="1"/>
    </xf>
    <xf numFmtId="0" fontId="37" fillId="0" borderId="0" xfId="1" applyFont="1" applyBorder="1" applyAlignment="1">
      <alignment horizontal="right" vertical="center" wrapText="1"/>
    </xf>
    <xf numFmtId="0" fontId="37" fillId="0" borderId="0" xfId="1" applyFont="1" applyBorder="1" applyAlignment="1">
      <alignment vertical="center" wrapText="1"/>
    </xf>
    <xf numFmtId="4" fontId="31" fillId="0" borderId="0" xfId="1" applyNumberFormat="1" applyFont="1" applyBorder="1" applyAlignment="1" applyProtection="1">
      <alignment vertical="center"/>
      <protection hidden="1"/>
    </xf>
    <xf numFmtId="0" fontId="37" fillId="0" borderId="0" xfId="1" applyFont="1" applyAlignment="1" applyProtection="1">
      <alignment vertical="center" wrapText="1"/>
      <protection locked="0"/>
    </xf>
    <xf numFmtId="4" fontId="37" fillId="0" borderId="0" xfId="1" applyNumberFormat="1" applyFont="1" applyAlignment="1" applyProtection="1">
      <alignment vertical="center" wrapText="1"/>
      <protection locked="0"/>
    </xf>
    <xf numFmtId="0" fontId="37" fillId="0" borderId="0" xfId="1" applyFont="1" applyAlignment="1">
      <alignment vertical="center" wrapText="1"/>
    </xf>
    <xf numFmtId="4" fontId="39" fillId="0" borderId="0" xfId="1" applyNumberFormat="1" applyFont="1" applyAlignment="1" applyProtection="1">
      <alignment vertical="center" wrapText="1"/>
      <protection locked="0"/>
    </xf>
    <xf numFmtId="4" fontId="31" fillId="0" borderId="0" xfId="1" applyNumberFormat="1" applyFont="1" applyFill="1" applyBorder="1" applyAlignment="1" applyProtection="1">
      <alignment vertical="center"/>
      <protection locked="0"/>
    </xf>
    <xf numFmtId="4" fontId="35" fillId="0" borderId="0" xfId="1" applyNumberFormat="1" applyFont="1" applyFill="1" applyBorder="1" applyAlignment="1" applyProtection="1">
      <alignment vertical="center" wrapText="1"/>
      <protection locked="0"/>
    </xf>
    <xf numFmtId="0" fontId="35" fillId="0" borderId="0" xfId="1" applyFont="1" applyFill="1" applyBorder="1" applyAlignment="1" applyProtection="1">
      <alignment vertical="center" wrapText="1"/>
      <protection locked="0"/>
    </xf>
    <xf numFmtId="0" fontId="35" fillId="0" borderId="0" xfId="1" applyFont="1" applyFill="1" applyBorder="1" applyAlignment="1">
      <alignment vertical="center" wrapText="1"/>
    </xf>
    <xf numFmtId="0" fontId="35" fillId="0" borderId="0" xfId="1" applyFont="1" applyFill="1" applyBorder="1" applyAlignment="1">
      <alignment horizontal="center" vertical="center" wrapText="1"/>
    </xf>
    <xf numFmtId="4" fontId="35" fillId="0" borderId="0" xfId="1" applyNumberFormat="1" applyFont="1" applyFill="1" applyBorder="1" applyAlignment="1" applyProtection="1">
      <alignment horizontal="center" vertical="center" wrapText="1"/>
      <protection locked="0"/>
    </xf>
    <xf numFmtId="0" fontId="31" fillId="0" borderId="0" xfId="1" applyFont="1" applyFill="1" applyBorder="1" applyAlignment="1">
      <alignment vertical="center" wrapText="1"/>
    </xf>
    <xf numFmtId="4" fontId="35" fillId="0" borderId="0" xfId="1" applyNumberFormat="1" applyFont="1" applyFill="1" applyBorder="1" applyAlignment="1">
      <alignment horizontal="center" vertical="center" wrapText="1"/>
    </xf>
    <xf numFmtId="0" fontId="35" fillId="0" borderId="0" xfId="1" applyFont="1" applyFill="1" applyBorder="1" applyAlignment="1">
      <alignment horizontal="justify" vertical="center" wrapText="1"/>
    </xf>
    <xf numFmtId="4" fontId="35" fillId="0" borderId="0" xfId="1" applyNumberFormat="1" applyFont="1" applyFill="1" applyBorder="1" applyAlignment="1">
      <alignment horizontal="justify" vertical="center" wrapText="1"/>
    </xf>
    <xf numFmtId="3" fontId="31" fillId="0" borderId="5" xfId="1" applyNumberFormat="1" applyFont="1" applyBorder="1" applyAlignment="1" applyProtection="1">
      <alignment vertical="center"/>
      <protection locked="0"/>
    </xf>
    <xf numFmtId="0" fontId="37" fillId="0" borderId="0" xfId="1" applyFont="1" applyFill="1" applyAlignment="1" applyProtection="1">
      <alignment vertical="center" wrapText="1"/>
      <protection locked="0"/>
    </xf>
    <xf numFmtId="0" fontId="6" fillId="0" borderId="0" xfId="1" applyFont="1" applyFill="1" applyAlignment="1" applyProtection="1">
      <alignment vertical="center"/>
      <protection locked="0"/>
    </xf>
    <xf numFmtId="3" fontId="31" fillId="0" borderId="3" xfId="1" applyNumberFormat="1" applyFont="1" applyFill="1" applyBorder="1" applyAlignment="1" applyProtection="1">
      <alignment horizontal="center" vertical="center"/>
      <protection locked="0"/>
    </xf>
    <xf numFmtId="0" fontId="6" fillId="0" borderId="0" xfId="1" applyFont="1" applyAlignment="1" applyProtection="1">
      <alignment horizontal="left" vertical="center" wrapText="1"/>
      <protection locked="0"/>
    </xf>
    <xf numFmtId="0" fontId="6" fillId="0" borderId="0" xfId="1" applyFont="1" applyAlignment="1" applyProtection="1">
      <alignment horizontal="left" vertical="center"/>
      <protection locked="0"/>
    </xf>
    <xf numFmtId="0" fontId="31" fillId="0" borderId="40" xfId="1" applyFont="1" applyBorder="1" applyAlignment="1" applyProtection="1">
      <alignment horizontal="center" vertical="center"/>
      <protection locked="0"/>
    </xf>
    <xf numFmtId="0" fontId="31" fillId="0" borderId="19" xfId="1" applyFont="1" applyBorder="1" applyAlignment="1" applyProtection="1">
      <alignment horizontal="center" vertical="center"/>
      <protection locked="0"/>
    </xf>
    <xf numFmtId="0" fontId="31" fillId="4" borderId="41" xfId="1" applyFont="1" applyFill="1" applyBorder="1" applyAlignment="1" applyProtection="1">
      <alignment horizontal="center" vertical="center"/>
      <protection locked="0"/>
    </xf>
    <xf numFmtId="0" fontId="31" fillId="5" borderId="7" xfId="1" applyFont="1" applyFill="1" applyBorder="1" applyAlignment="1" applyProtection="1">
      <alignment horizontal="center" vertical="center"/>
      <protection locked="0"/>
    </xf>
    <xf numFmtId="0" fontId="31" fillId="5" borderId="42" xfId="1" applyFont="1" applyFill="1" applyBorder="1" applyAlignment="1" applyProtection="1">
      <alignment horizontal="center" vertical="center"/>
      <protection locked="0"/>
    </xf>
    <xf numFmtId="0" fontId="31" fillId="5" borderId="43" xfId="1" applyFont="1" applyFill="1" applyBorder="1" applyAlignment="1" applyProtection="1">
      <alignment horizontal="center" vertical="center"/>
      <protection locked="0"/>
    </xf>
    <xf numFmtId="0" fontId="31" fillId="6" borderId="0" xfId="1" applyFont="1" applyFill="1" applyAlignment="1">
      <alignment vertical="center"/>
    </xf>
    <xf numFmtId="4" fontId="33" fillId="6" borderId="0" xfId="1" applyNumberFormat="1" applyFont="1" applyFill="1" applyAlignment="1">
      <alignment vertical="center"/>
    </xf>
    <xf numFmtId="0" fontId="33" fillId="6" borderId="0" xfId="1" applyFont="1" applyFill="1" applyAlignment="1">
      <alignment vertical="center"/>
    </xf>
    <xf numFmtId="0" fontId="6" fillId="6" borderId="0" xfId="1" applyFont="1" applyFill="1" applyAlignment="1" applyProtection="1">
      <alignment vertical="center"/>
      <protection locked="0"/>
    </xf>
    <xf numFmtId="0" fontId="31" fillId="0" borderId="0" xfId="1" applyFont="1" applyAlignment="1" applyProtection="1">
      <alignment vertical="center" wrapText="1"/>
      <protection locked="0"/>
    </xf>
    <xf numFmtId="0" fontId="0" fillId="0" borderId="0" xfId="0" applyFill="1"/>
    <xf numFmtId="0" fontId="45" fillId="0" borderId="44" xfId="1" applyFont="1" applyBorder="1" applyAlignment="1" applyProtection="1">
      <alignment horizontal="center" vertical="center" wrapText="1"/>
      <protection locked="0"/>
    </xf>
    <xf numFmtId="0" fontId="45" fillId="0" borderId="44" xfId="1" applyFont="1" applyBorder="1" applyAlignment="1" applyProtection="1">
      <alignment horizontal="center" vertical="center"/>
      <protection locked="0"/>
    </xf>
    <xf numFmtId="0" fontId="45" fillId="0" borderId="45" xfId="1" applyFont="1" applyBorder="1" applyAlignment="1" applyProtection="1">
      <alignment horizontal="center" vertical="center"/>
      <protection locked="0"/>
    </xf>
    <xf numFmtId="0" fontId="45" fillId="0" borderId="0" xfId="1" applyFont="1" applyAlignment="1" applyProtection="1">
      <alignment vertical="center"/>
      <protection locked="0"/>
    </xf>
    <xf numFmtId="0" fontId="45" fillId="0" borderId="0" xfId="1" applyFont="1" applyAlignment="1">
      <alignment vertical="center"/>
    </xf>
    <xf numFmtId="2" fontId="45" fillId="0" borderId="24" xfId="1" applyNumberFormat="1" applyFont="1" applyBorder="1" applyAlignment="1" applyProtection="1">
      <alignment horizontal="center" vertical="center" wrapText="1"/>
      <protection locked="0"/>
    </xf>
    <xf numFmtId="0" fontId="31" fillId="7" borderId="46" xfId="1" applyFont="1" applyFill="1" applyBorder="1" applyAlignment="1">
      <alignment horizontal="center" vertical="center"/>
    </xf>
    <xf numFmtId="0" fontId="31" fillId="7" borderId="26" xfId="1" applyFont="1" applyFill="1" applyBorder="1" applyAlignment="1">
      <alignment horizontal="center" vertical="center"/>
    </xf>
    <xf numFmtId="0" fontId="41" fillId="0" borderId="28" xfId="0" applyFont="1" applyBorder="1" applyAlignment="1">
      <alignment horizontal="center" vertical="center"/>
    </xf>
    <xf numFmtId="0" fontId="30" fillId="0" borderId="0" xfId="1" applyFont="1" applyAlignment="1" applyProtection="1">
      <alignment horizontal="left" vertical="center"/>
      <protection locked="0"/>
    </xf>
    <xf numFmtId="0" fontId="31" fillId="0" borderId="0" xfId="1" applyFont="1" applyBorder="1" applyAlignment="1" applyProtection="1">
      <alignment horizontal="center" vertical="center"/>
      <protection locked="0"/>
    </xf>
    <xf numFmtId="0" fontId="32" fillId="0" borderId="0" xfId="1" applyFont="1" applyBorder="1" applyAlignment="1" applyProtection="1">
      <alignment horizontal="left" vertical="center"/>
      <protection locked="0"/>
    </xf>
    <xf numFmtId="3" fontId="31" fillId="0" borderId="0" xfId="1" applyNumberFormat="1" applyFont="1" applyFill="1" applyBorder="1" applyAlignment="1" applyProtection="1">
      <alignment horizontal="left" vertical="center"/>
      <protection hidden="1"/>
    </xf>
    <xf numFmtId="3" fontId="31" fillId="0" borderId="0" xfId="1" applyNumberFormat="1" applyFont="1" applyBorder="1" applyAlignment="1" applyProtection="1">
      <alignment horizontal="left" vertical="center"/>
      <protection hidden="1"/>
    </xf>
    <xf numFmtId="0" fontId="31" fillId="0" borderId="0" xfId="1" applyFont="1" applyAlignment="1" applyProtection="1">
      <alignment horizontal="left" vertical="center"/>
      <protection locked="0"/>
    </xf>
    <xf numFmtId="0" fontId="39" fillId="0" borderId="0" xfId="1" applyFont="1" applyAlignment="1" applyProtection="1">
      <alignment horizontal="left" vertical="center"/>
      <protection locked="0"/>
    </xf>
    <xf numFmtId="0" fontId="31" fillId="8" borderId="47" xfId="1" applyFont="1" applyFill="1" applyBorder="1" applyAlignment="1">
      <alignment horizontal="center" vertical="center"/>
    </xf>
    <xf numFmtId="0" fontId="31" fillId="8" borderId="48" xfId="1" applyFont="1" applyFill="1" applyBorder="1" applyAlignment="1">
      <alignment horizontal="center" vertical="center"/>
    </xf>
    <xf numFmtId="0" fontId="31" fillId="0" borderId="37" xfId="1" applyFont="1" applyBorder="1" applyAlignment="1" applyProtection="1">
      <alignment horizontal="center" vertical="center" wrapText="1"/>
      <protection locked="0"/>
    </xf>
    <xf numFmtId="0" fontId="31" fillId="8" borderId="22" xfId="1" applyFont="1" applyFill="1" applyBorder="1" applyAlignment="1" applyProtection="1">
      <alignment horizontal="center" vertical="center"/>
      <protection locked="0"/>
    </xf>
    <xf numFmtId="0" fontId="31" fillId="8" borderId="8" xfId="1" applyFont="1" applyFill="1" applyBorder="1" applyAlignment="1" applyProtection="1">
      <alignment horizontal="center" vertical="center"/>
      <protection locked="0"/>
    </xf>
    <xf numFmtId="0" fontId="31" fillId="8" borderId="32" xfId="1" applyFont="1" applyFill="1" applyBorder="1" applyAlignment="1" applyProtection="1">
      <alignment horizontal="center" vertical="center"/>
      <protection locked="0"/>
    </xf>
    <xf numFmtId="3" fontId="31" fillId="0" borderId="35" xfId="1" applyNumberFormat="1" applyFont="1" applyBorder="1" applyAlignment="1" applyProtection="1">
      <alignment horizontal="right" vertical="center" wrapText="1" indent="1"/>
      <protection hidden="1"/>
    </xf>
    <xf numFmtId="3" fontId="31" fillId="0" borderId="51" xfId="1" applyNumberFormat="1" applyFont="1" applyBorder="1" applyAlignment="1" applyProtection="1">
      <alignment horizontal="right" vertical="center" wrapText="1" indent="1"/>
      <protection locked="0"/>
    </xf>
    <xf numFmtId="3" fontId="31" fillId="0" borderId="52" xfId="1" applyNumberFormat="1" applyFont="1" applyBorder="1" applyAlignment="1" applyProtection="1">
      <alignment horizontal="right" vertical="center" wrapText="1" indent="1"/>
      <protection locked="0"/>
    </xf>
    <xf numFmtId="3" fontId="31" fillId="0" borderId="12" xfId="1" applyNumberFormat="1" applyFont="1" applyBorder="1" applyAlignment="1" applyProtection="1">
      <alignment horizontal="right" vertical="center" wrapText="1" indent="1"/>
      <protection hidden="1"/>
    </xf>
    <xf numFmtId="3" fontId="31" fillId="0" borderId="9" xfId="1" applyNumberFormat="1" applyFont="1" applyBorder="1" applyAlignment="1" applyProtection="1">
      <alignment horizontal="right" vertical="center" wrapText="1" indent="1"/>
      <protection hidden="1"/>
    </xf>
    <xf numFmtId="0" fontId="31" fillId="0" borderId="53" xfId="1" applyFont="1" applyBorder="1" applyAlignment="1" applyProtection="1">
      <alignment horizontal="center" vertical="center" wrapText="1"/>
      <protection locked="0"/>
    </xf>
    <xf numFmtId="0" fontId="31" fillId="0" borderId="24" xfId="1" applyFont="1" applyBorder="1" applyAlignment="1" applyProtection="1">
      <alignment horizontal="center" vertical="center" wrapText="1"/>
      <protection locked="0"/>
    </xf>
    <xf numFmtId="0" fontId="31" fillId="0" borderId="22" xfId="1" applyFont="1" applyBorder="1" applyAlignment="1" applyProtection="1">
      <alignment horizontal="center" vertical="center" wrapText="1"/>
      <protection locked="0"/>
    </xf>
    <xf numFmtId="0" fontId="31" fillId="0" borderId="54" xfId="1" applyFont="1" applyFill="1" applyBorder="1" applyAlignment="1">
      <alignment horizontal="center" vertical="center" wrapText="1"/>
    </xf>
    <xf numFmtId="0" fontId="32" fillId="3" borderId="13" xfId="3" applyFont="1" applyFill="1" applyBorder="1" applyAlignment="1">
      <alignment horizontal="left" vertical="center"/>
    </xf>
    <xf numFmtId="0" fontId="32" fillId="2" borderId="55" xfId="3" applyFont="1" applyFill="1" applyBorder="1" applyAlignment="1">
      <alignment horizontal="left" vertical="center"/>
    </xf>
    <xf numFmtId="0" fontId="32" fillId="2" borderId="56" xfId="3" applyFont="1" applyFill="1" applyBorder="1" applyAlignment="1">
      <alignment horizontal="left" vertical="center"/>
    </xf>
    <xf numFmtId="0" fontId="31" fillId="3" borderId="51" xfId="1" applyFont="1" applyFill="1" applyBorder="1" applyAlignment="1">
      <alignment vertical="center"/>
    </xf>
    <xf numFmtId="0" fontId="31" fillId="2" borderId="57" xfId="1" applyFont="1" applyFill="1" applyBorder="1" applyAlignment="1">
      <alignment vertical="center"/>
    </xf>
    <xf numFmtId="0" fontId="31" fillId="2" borderId="58" xfId="1" applyFont="1" applyFill="1" applyBorder="1" applyAlignment="1">
      <alignment vertical="center"/>
    </xf>
    <xf numFmtId="0" fontId="31" fillId="2" borderId="59" xfId="1" applyFont="1" applyFill="1" applyBorder="1" applyAlignment="1">
      <alignment vertical="center"/>
    </xf>
    <xf numFmtId="0" fontId="31" fillId="2" borderId="60" xfId="3" applyFont="1" applyFill="1" applyBorder="1" applyAlignment="1">
      <alignment horizontal="left" vertical="center"/>
    </xf>
    <xf numFmtId="0" fontId="31" fillId="0" borderId="33" xfId="1" applyFont="1" applyBorder="1" applyAlignment="1" applyProtection="1">
      <alignment vertical="center"/>
      <protection locked="0"/>
    </xf>
    <xf numFmtId="0" fontId="31" fillId="0" borderId="36" xfId="1" applyFont="1" applyBorder="1" applyAlignment="1" applyProtection="1">
      <alignment vertical="center"/>
      <protection locked="0"/>
    </xf>
    <xf numFmtId="0" fontId="31" fillId="0" borderId="38" xfId="1" applyFont="1" applyBorder="1" applyAlignment="1" applyProtection="1">
      <alignment vertical="center"/>
      <protection locked="0"/>
    </xf>
    <xf numFmtId="0" fontId="32" fillId="0" borderId="9" xfId="1" applyFont="1" applyFill="1" applyBorder="1" applyAlignment="1" applyProtection="1">
      <alignment vertical="center"/>
      <protection locked="0"/>
    </xf>
    <xf numFmtId="0" fontId="6" fillId="0" borderId="22" xfId="1" applyFont="1" applyBorder="1" applyAlignment="1">
      <alignment horizontal="center" vertical="center"/>
    </xf>
    <xf numFmtId="0" fontId="6" fillId="0" borderId="32" xfId="1" applyFont="1" applyBorder="1" applyAlignment="1">
      <alignment horizontal="center" vertical="center"/>
    </xf>
    <xf numFmtId="0" fontId="6" fillId="0" borderId="53" xfId="1" applyFont="1" applyBorder="1" applyAlignment="1">
      <alignment horizontal="center" vertical="center"/>
    </xf>
    <xf numFmtId="0" fontId="6" fillId="0" borderId="61" xfId="1" applyFont="1" applyBorder="1" applyAlignment="1" applyProtection="1">
      <alignment horizontal="center" vertical="center" wrapText="1"/>
      <protection locked="0"/>
    </xf>
    <xf numFmtId="0" fontId="6" fillId="0" borderId="53" xfId="1" applyFont="1" applyBorder="1" applyAlignment="1" applyProtection="1">
      <alignment horizontal="center" vertical="center" wrapText="1"/>
      <protection locked="0"/>
    </xf>
    <xf numFmtId="0" fontId="6" fillId="0" borderId="24" xfId="1" applyFont="1" applyBorder="1" applyAlignment="1" applyProtection="1">
      <alignment horizontal="center" vertical="center" wrapText="1"/>
      <protection locked="0"/>
    </xf>
    <xf numFmtId="0" fontId="6" fillId="0" borderId="62" xfId="1" applyFont="1" applyBorder="1" applyAlignment="1" applyProtection="1">
      <alignment horizontal="center" vertical="center" wrapText="1"/>
      <protection locked="0"/>
    </xf>
    <xf numFmtId="0" fontId="6" fillId="0" borderId="25" xfId="1" applyFont="1" applyBorder="1" applyAlignment="1" applyProtection="1">
      <alignment horizontal="center" vertical="center" wrapText="1"/>
      <protection locked="0"/>
    </xf>
    <xf numFmtId="0" fontId="6" fillId="0" borderId="22" xfId="1" applyFont="1" applyBorder="1" applyAlignment="1" applyProtection="1">
      <alignment horizontal="center" vertical="center" wrapText="1"/>
      <protection locked="0"/>
    </xf>
    <xf numFmtId="0" fontId="6" fillId="0" borderId="37" xfId="1" applyFont="1" applyBorder="1" applyAlignment="1" applyProtection="1">
      <alignment horizontal="center" vertical="center" wrapText="1"/>
      <protection locked="0"/>
    </xf>
    <xf numFmtId="0" fontId="6" fillId="0" borderId="13" xfId="1" applyFont="1" applyBorder="1" applyAlignment="1" applyProtection="1">
      <alignment horizontal="center" vertical="center" wrapText="1"/>
      <protection locked="0"/>
    </xf>
    <xf numFmtId="0" fontId="6" fillId="0" borderId="63" xfId="1" applyFont="1" applyBorder="1" applyAlignment="1" applyProtection="1">
      <alignment horizontal="center" vertical="center" wrapText="1"/>
      <protection locked="0"/>
    </xf>
    <xf numFmtId="0" fontId="6" fillId="0" borderId="8" xfId="1" applyFont="1" applyBorder="1" applyAlignment="1">
      <alignment horizontal="center" vertical="center"/>
    </xf>
    <xf numFmtId="0" fontId="31" fillId="0" borderId="61" xfId="1" applyFont="1" applyBorder="1" applyAlignment="1" applyProtection="1">
      <alignment horizontal="center" vertical="center" wrapText="1"/>
      <protection locked="0"/>
    </xf>
    <xf numFmtId="0" fontId="31" fillId="0" borderId="62" xfId="1" applyFont="1" applyBorder="1" applyAlignment="1" applyProtection="1">
      <alignment horizontal="center" vertical="center" wrapText="1"/>
      <protection locked="0"/>
    </xf>
    <xf numFmtId="0" fontId="31" fillId="0" borderId="63" xfId="1" applyFont="1" applyBorder="1" applyAlignment="1" applyProtection="1">
      <alignment horizontal="center" vertical="center" wrapText="1"/>
      <protection locked="0"/>
    </xf>
    <xf numFmtId="0" fontId="31" fillId="0" borderId="0" xfId="1" applyFont="1" applyBorder="1" applyAlignment="1" applyProtection="1">
      <alignment horizontal="center" vertical="center"/>
      <protection locked="0"/>
    </xf>
    <xf numFmtId="0" fontId="12" fillId="0" borderId="37" xfId="0" applyFont="1" applyBorder="1" applyAlignment="1">
      <alignment horizontal="center" vertical="center"/>
    </xf>
    <xf numFmtId="0" fontId="12" fillId="0" borderId="21"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18"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37" fillId="0" borderId="45" xfId="0" applyFont="1" applyFill="1" applyBorder="1" applyAlignment="1">
      <alignment horizontal="center" vertical="center" wrapText="1" shrinkToFit="1"/>
    </xf>
    <xf numFmtId="0" fontId="37" fillId="0" borderId="51" xfId="0" applyFont="1" applyBorder="1" applyAlignment="1">
      <alignment horizontal="center" vertical="center"/>
    </xf>
    <xf numFmtId="0" fontId="37" fillId="0" borderId="37" xfId="0" applyFont="1" applyBorder="1" applyAlignment="1">
      <alignment horizontal="center" vertical="center"/>
    </xf>
    <xf numFmtId="0" fontId="37" fillId="0" borderId="21" xfId="0" applyFont="1" applyBorder="1" applyAlignment="1">
      <alignment horizontal="center" vertical="center" wrapText="1" shrinkToFit="1"/>
    </xf>
    <xf numFmtId="0" fontId="37" fillId="0" borderId="18" xfId="0" applyFont="1" applyBorder="1" applyAlignment="1">
      <alignment horizontal="center" vertical="center" wrapText="1" shrinkToFit="1"/>
    </xf>
    <xf numFmtId="0" fontId="37" fillId="0" borderId="1" xfId="0" applyFont="1" applyFill="1" applyBorder="1" applyAlignment="1">
      <alignment horizontal="center" vertical="center" wrapText="1" shrinkToFit="1"/>
    </xf>
    <xf numFmtId="0" fontId="30" fillId="7" borderId="0" xfId="1" applyFont="1" applyFill="1" applyAlignment="1" applyProtection="1">
      <alignment vertical="center"/>
      <protection locked="0"/>
    </xf>
    <xf numFmtId="0" fontId="31" fillId="7" borderId="0" xfId="1" applyFont="1" applyFill="1" applyAlignment="1">
      <alignment vertical="center"/>
    </xf>
    <xf numFmtId="0" fontId="39" fillId="7" borderId="0" xfId="1" applyFont="1" applyFill="1" applyAlignment="1">
      <alignment vertical="center"/>
    </xf>
    <xf numFmtId="0" fontId="31" fillId="7" borderId="0" xfId="1" applyFont="1" applyFill="1" applyAlignment="1">
      <alignment horizontal="center" vertical="center"/>
    </xf>
    <xf numFmtId="0" fontId="31" fillId="7" borderId="0" xfId="1" applyFont="1" applyFill="1" applyBorder="1" applyAlignment="1">
      <alignment vertical="center"/>
    </xf>
    <xf numFmtId="0" fontId="31" fillId="7" borderId="0" xfId="1" applyFont="1" applyFill="1" applyBorder="1" applyAlignment="1">
      <alignment horizontal="right" vertical="center"/>
    </xf>
    <xf numFmtId="0" fontId="32" fillId="7" borderId="0" xfId="1" applyFont="1" applyFill="1" applyBorder="1" applyAlignment="1">
      <alignment horizontal="center" vertical="center"/>
    </xf>
    <xf numFmtId="0" fontId="31" fillId="7" borderId="0" xfId="1" applyFont="1" applyFill="1" applyBorder="1" applyAlignment="1">
      <alignment horizontal="center" vertical="center"/>
    </xf>
    <xf numFmtId="0" fontId="46" fillId="7" borderId="0" xfId="1" applyFont="1" applyFill="1" applyBorder="1" applyAlignment="1">
      <alignment horizontal="center" vertical="center"/>
    </xf>
    <xf numFmtId="0" fontId="31" fillId="4" borderId="64" xfId="1" applyFont="1" applyFill="1" applyBorder="1" applyAlignment="1">
      <alignment vertical="center"/>
    </xf>
    <xf numFmtId="0" fontId="31" fillId="6" borderId="64" xfId="1" applyFont="1" applyFill="1" applyBorder="1" applyAlignment="1">
      <alignment vertical="center"/>
    </xf>
    <xf numFmtId="0" fontId="31" fillId="6" borderId="65" xfId="1" applyFont="1" applyFill="1" applyBorder="1" applyAlignment="1">
      <alignment vertical="center"/>
    </xf>
    <xf numFmtId="0" fontId="31" fillId="6" borderId="65" xfId="3" applyFont="1" applyFill="1" applyBorder="1" applyAlignment="1">
      <alignment horizontal="right" vertical="center"/>
    </xf>
    <xf numFmtId="0" fontId="31" fillId="6" borderId="65" xfId="3" applyFont="1" applyFill="1" applyBorder="1" applyAlignment="1">
      <alignment horizontal="left" vertical="center"/>
    </xf>
    <xf numFmtId="0" fontId="31" fillId="6" borderId="66" xfId="1" applyFont="1" applyFill="1" applyBorder="1" applyAlignment="1">
      <alignment vertical="center"/>
    </xf>
    <xf numFmtId="0" fontId="31" fillId="5" borderId="64" xfId="1" applyFont="1" applyFill="1" applyBorder="1" applyAlignment="1">
      <alignment vertical="center"/>
    </xf>
    <xf numFmtId="0" fontId="31" fillId="5" borderId="65" xfId="1" applyFont="1" applyFill="1" applyBorder="1" applyAlignment="1">
      <alignment vertical="center"/>
    </xf>
    <xf numFmtId="0" fontId="31" fillId="5" borderId="66" xfId="1" applyFont="1" applyFill="1" applyBorder="1" applyAlignment="1">
      <alignment vertical="center"/>
    </xf>
    <xf numFmtId="0" fontId="31" fillId="0" borderId="0" xfId="1" applyFont="1" applyFill="1" applyAlignment="1">
      <alignment vertical="center"/>
    </xf>
    <xf numFmtId="0" fontId="31" fillId="2" borderId="64" xfId="1" applyFont="1" applyFill="1" applyBorder="1" applyAlignment="1">
      <alignment vertical="center"/>
    </xf>
    <xf numFmtId="0" fontId="31" fillId="2" borderId="65" xfId="1" applyFont="1" applyFill="1" applyBorder="1" applyAlignment="1">
      <alignment vertical="center"/>
    </xf>
    <xf numFmtId="0" fontId="31" fillId="0" borderId="65" xfId="1" applyFont="1" applyFill="1" applyBorder="1" applyAlignment="1">
      <alignment vertical="center"/>
    </xf>
    <xf numFmtId="0" fontId="31" fillId="0" borderId="66" xfId="1" applyFont="1" applyFill="1" applyBorder="1" applyAlignment="1">
      <alignment vertical="center"/>
    </xf>
    <xf numFmtId="0" fontId="31" fillId="0" borderId="67" xfId="1" applyFont="1" applyFill="1" applyBorder="1" applyAlignment="1">
      <alignment horizontal="center" vertical="center"/>
    </xf>
    <xf numFmtId="164" fontId="31" fillId="7" borderId="0" xfId="1" applyNumberFormat="1" applyFont="1" applyFill="1" applyBorder="1" applyAlignment="1">
      <alignment horizontal="center" vertical="center"/>
    </xf>
    <xf numFmtId="0" fontId="31" fillId="7" borderId="65" xfId="1" applyFont="1" applyFill="1" applyBorder="1" applyAlignment="1">
      <alignment vertical="center"/>
    </xf>
    <xf numFmtId="0" fontId="0" fillId="7" borderId="0" xfId="0" applyFill="1"/>
    <xf numFmtId="0" fontId="0" fillId="7" borderId="0" xfId="0" applyFill="1" applyBorder="1"/>
    <xf numFmtId="0" fontId="31" fillId="5" borderId="65" xfId="3" applyFont="1" applyFill="1" applyBorder="1" applyAlignment="1">
      <alignment horizontal="right" vertical="center"/>
    </xf>
    <xf numFmtId="0" fontId="31" fillId="5" borderId="65" xfId="3" applyFont="1" applyFill="1" applyBorder="1" applyAlignment="1">
      <alignment horizontal="left" vertical="center"/>
    </xf>
    <xf numFmtId="0" fontId="31" fillId="7" borderId="64" xfId="1" applyFont="1" applyFill="1" applyBorder="1" applyAlignment="1">
      <alignment vertical="center"/>
    </xf>
    <xf numFmtId="0" fontId="31" fillId="7" borderId="65" xfId="3" applyFont="1" applyFill="1" applyBorder="1" applyAlignment="1">
      <alignment horizontal="left" vertical="center"/>
    </xf>
    <xf numFmtId="0" fontId="31" fillId="7" borderId="66" xfId="1" applyFont="1" applyFill="1" applyBorder="1" applyAlignment="1">
      <alignment vertical="center"/>
    </xf>
    <xf numFmtId="0" fontId="31" fillId="0" borderId="0" xfId="1" applyFont="1" applyFill="1" applyBorder="1" applyAlignment="1">
      <alignment horizontal="center" vertical="center"/>
    </xf>
    <xf numFmtId="0" fontId="31" fillId="2" borderId="65" xfId="1" applyFont="1" applyFill="1" applyBorder="1" applyAlignment="1">
      <alignment horizontal="right" vertical="center"/>
    </xf>
    <xf numFmtId="0" fontId="31" fillId="2" borderId="66" xfId="1" applyFont="1" applyFill="1" applyBorder="1" applyAlignment="1">
      <alignment vertical="center"/>
    </xf>
    <xf numFmtId="164" fontId="31" fillId="0" borderId="0" xfId="1" applyNumberFormat="1" applyFont="1" applyFill="1" applyBorder="1" applyAlignment="1">
      <alignment horizontal="center" vertical="center"/>
    </xf>
    <xf numFmtId="0" fontId="31" fillId="2" borderId="68" xfId="1" applyFont="1" applyFill="1" applyBorder="1" applyAlignment="1">
      <alignment vertical="center"/>
    </xf>
    <xf numFmtId="0" fontId="31" fillId="2" borderId="69" xfId="1" applyFont="1" applyFill="1" applyBorder="1" applyAlignment="1">
      <alignment vertical="center"/>
    </xf>
    <xf numFmtId="0" fontId="31" fillId="7" borderId="69" xfId="1" applyFont="1" applyFill="1" applyBorder="1" applyAlignment="1">
      <alignment vertical="center"/>
    </xf>
    <xf numFmtId="0" fontId="31" fillId="2" borderId="70" xfId="1" applyFont="1" applyFill="1" applyBorder="1" applyAlignment="1">
      <alignment vertical="center"/>
    </xf>
    <xf numFmtId="0" fontId="31" fillId="0" borderId="71" xfId="1" applyFont="1" applyFill="1" applyBorder="1" applyAlignment="1">
      <alignment horizontal="center" vertical="center"/>
    </xf>
    <xf numFmtId="0" fontId="7" fillId="0" borderId="0" xfId="4" applyFont="1" applyAlignment="1" applyProtection="1">
      <alignment vertical="center"/>
      <protection locked="0"/>
    </xf>
    <xf numFmtId="0" fontId="20" fillId="0" borderId="0" xfId="1" applyFont="1" applyAlignment="1" applyProtection="1">
      <alignment vertical="center"/>
      <protection locked="0"/>
    </xf>
    <xf numFmtId="0" fontId="12" fillId="0" borderId="0" xfId="4" applyFont="1" applyAlignment="1">
      <alignment vertical="center"/>
    </xf>
    <xf numFmtId="0" fontId="6" fillId="0" borderId="0" xfId="4" applyFont="1" applyAlignment="1">
      <alignment vertical="center"/>
    </xf>
    <xf numFmtId="0" fontId="6" fillId="0" borderId="0" xfId="4" applyFont="1" applyAlignment="1" applyProtection="1">
      <alignment vertical="center"/>
      <protection locked="0"/>
    </xf>
    <xf numFmtId="0" fontId="20" fillId="0" borderId="0" xfId="4" applyFont="1" applyAlignment="1" applyProtection="1">
      <alignment vertical="center"/>
      <protection locked="0"/>
    </xf>
    <xf numFmtId="0" fontId="6" fillId="0" borderId="0" xfId="4" applyFont="1" applyFill="1" applyAlignment="1" applyProtection="1">
      <alignment horizontal="right" vertical="center"/>
      <protection locked="0"/>
    </xf>
    <xf numFmtId="0" fontId="12" fillId="0" borderId="51" xfId="0" applyFont="1" applyBorder="1" applyAlignment="1">
      <alignment horizontal="center" vertical="center"/>
    </xf>
    <xf numFmtId="0" fontId="12" fillId="0" borderId="8"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0" borderId="49" xfId="4" applyFont="1" applyBorder="1" applyAlignment="1">
      <alignment horizontal="center" vertical="center"/>
    </xf>
    <xf numFmtId="0" fontId="6" fillId="0" borderId="22" xfId="4" applyFont="1" applyBorder="1" applyAlignment="1">
      <alignment horizontal="center" vertical="center"/>
    </xf>
    <xf numFmtId="0" fontId="14" fillId="8" borderId="3" xfId="4" applyFont="1" applyFill="1" applyBorder="1" applyAlignment="1">
      <alignment horizontal="center" vertical="center"/>
    </xf>
    <xf numFmtId="0" fontId="8" fillId="0" borderId="0" xfId="4" applyFont="1" applyAlignment="1">
      <alignment vertical="center"/>
    </xf>
    <xf numFmtId="0" fontId="47"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44" fillId="8" borderId="22" xfId="0" applyFont="1" applyFill="1" applyBorder="1" applyAlignment="1">
      <alignment horizontal="center" vertical="center"/>
    </xf>
    <xf numFmtId="0" fontId="41" fillId="0" borderId="22" xfId="0" applyFont="1" applyBorder="1" applyAlignment="1">
      <alignment horizontal="center" vertical="center"/>
    </xf>
    <xf numFmtId="0" fontId="48" fillId="0" borderId="0" xfId="0" applyFont="1" applyAlignment="1">
      <alignment vertical="center"/>
    </xf>
    <xf numFmtId="0" fontId="31" fillId="5" borderId="67" xfId="1" applyFont="1" applyFill="1" applyBorder="1" applyAlignment="1">
      <alignment horizontal="center" vertical="center"/>
    </xf>
    <xf numFmtId="0" fontId="31" fillId="9" borderId="72" xfId="1" applyFont="1" applyFill="1" applyBorder="1" applyAlignment="1">
      <alignment horizontal="center" vertical="center"/>
    </xf>
    <xf numFmtId="0" fontId="31" fillId="9" borderId="73" xfId="1" applyFont="1" applyFill="1" applyBorder="1" applyAlignment="1">
      <alignment horizontal="center" vertical="center"/>
    </xf>
    <xf numFmtId="0" fontId="31" fillId="7" borderId="67" xfId="1" applyFont="1" applyFill="1" applyBorder="1" applyAlignment="1">
      <alignment horizontal="center" vertical="center"/>
    </xf>
    <xf numFmtId="0" fontId="31" fillId="4" borderId="67" xfId="1" applyFont="1" applyFill="1" applyBorder="1" applyAlignment="1">
      <alignment horizontal="center" vertical="center"/>
    </xf>
    <xf numFmtId="0" fontId="31" fillId="6" borderId="67" xfId="1" applyFont="1" applyFill="1" applyBorder="1" applyAlignment="1">
      <alignment horizontal="center" vertical="center"/>
    </xf>
    <xf numFmtId="0" fontId="31" fillId="10" borderId="8" xfId="1" applyFont="1" applyFill="1" applyBorder="1" applyAlignment="1" applyProtection="1">
      <alignment horizontal="center" vertical="center" wrapText="1"/>
      <protection locked="0"/>
    </xf>
    <xf numFmtId="0" fontId="31" fillId="10" borderId="1" xfId="1" applyFont="1" applyFill="1" applyBorder="1" applyAlignment="1" applyProtection="1">
      <alignment horizontal="center" vertical="center" wrapText="1"/>
      <protection locked="0"/>
    </xf>
    <xf numFmtId="0" fontId="41" fillId="0" borderId="0" xfId="1" applyFont="1" applyAlignment="1" applyProtection="1">
      <alignment horizontal="right" vertical="center"/>
      <protection locked="0"/>
    </xf>
    <xf numFmtId="0" fontId="41" fillId="0" borderId="0" xfId="0" applyFont="1" applyAlignment="1">
      <alignment horizontal="right" vertical="center"/>
    </xf>
    <xf numFmtId="0" fontId="0" fillId="0" borderId="0" xfId="0" applyFont="1" applyFill="1" applyBorder="1" applyAlignment="1">
      <alignment horizontal="center" vertical="center"/>
    </xf>
    <xf numFmtId="0" fontId="28" fillId="0" borderId="0" xfId="0" applyFont="1" applyFill="1" applyBorder="1" applyAlignment="1">
      <alignment vertical="center"/>
    </xf>
    <xf numFmtId="0" fontId="0" fillId="0" borderId="0" xfId="0" applyFont="1" applyFill="1" applyAlignment="1">
      <alignment vertical="center"/>
    </xf>
    <xf numFmtId="0" fontId="44" fillId="0" borderId="22" xfId="0" applyFont="1" applyBorder="1" applyAlignment="1">
      <alignment horizontal="center" vertical="center"/>
    </xf>
    <xf numFmtId="0" fontId="41" fillId="0" borderId="0" xfId="0" applyFont="1" applyFill="1" applyBorder="1" applyAlignment="1">
      <alignment vertical="center"/>
    </xf>
    <xf numFmtId="0" fontId="41" fillId="4" borderId="3" xfId="0" applyFont="1" applyFill="1" applyBorder="1" applyAlignment="1">
      <alignment horizontal="center" vertical="center"/>
    </xf>
    <xf numFmtId="0" fontId="37" fillId="0" borderId="21" xfId="0" applyFont="1" applyFill="1" applyBorder="1" applyAlignment="1">
      <alignment horizontal="center" vertical="center" wrapText="1" shrinkToFit="1"/>
    </xf>
    <xf numFmtId="0" fontId="44" fillId="5" borderId="63" xfId="0" applyFont="1" applyFill="1" applyBorder="1" applyAlignment="1">
      <alignment horizontal="left" vertical="center"/>
    </xf>
    <xf numFmtId="0" fontId="41" fillId="0" borderId="63" xfId="0" applyFont="1" applyBorder="1" applyAlignment="1">
      <alignment horizontal="left" vertical="center"/>
    </xf>
    <xf numFmtId="0" fontId="49" fillId="0" borderId="63" xfId="0" applyFont="1" applyBorder="1" applyAlignment="1">
      <alignment horizontal="right" vertical="center"/>
    </xf>
    <xf numFmtId="0" fontId="44" fillId="8" borderId="63" xfId="0" applyFont="1" applyFill="1" applyBorder="1" applyAlignment="1">
      <alignment horizontal="left" vertical="center"/>
    </xf>
    <xf numFmtId="0" fontId="44" fillId="4" borderId="5" xfId="0" applyFont="1" applyFill="1" applyBorder="1" applyAlignment="1">
      <alignment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wrapText="1" shrinkToFit="1"/>
    </xf>
    <xf numFmtId="0" fontId="44" fillId="3" borderId="76" xfId="0" applyFont="1" applyFill="1" applyBorder="1" applyAlignment="1">
      <alignment horizontal="center" vertical="center"/>
    </xf>
    <xf numFmtId="0" fontId="49" fillId="0" borderId="77" xfId="0" applyFont="1" applyBorder="1" applyAlignment="1">
      <alignment horizontal="right" vertical="center"/>
    </xf>
    <xf numFmtId="0" fontId="31" fillId="0" borderId="69" xfId="1" applyFont="1" applyFill="1" applyBorder="1" applyAlignment="1">
      <alignment vertical="center"/>
    </xf>
    <xf numFmtId="0" fontId="31" fillId="0" borderId="70" xfId="1" applyFont="1" applyFill="1" applyBorder="1" applyAlignment="1">
      <alignment vertical="center"/>
    </xf>
    <xf numFmtId="0" fontId="31" fillId="7" borderId="71" xfId="1" applyFont="1" applyFill="1" applyBorder="1" applyAlignment="1">
      <alignment horizontal="center" vertical="center"/>
    </xf>
    <xf numFmtId="0" fontId="29" fillId="0" borderId="0" xfId="0" applyFont="1" applyAlignment="1">
      <alignment vertical="center"/>
    </xf>
    <xf numFmtId="0" fontId="41" fillId="0" borderId="0" xfId="0" applyFont="1" applyFill="1" applyAlignment="1">
      <alignment vertical="center"/>
    </xf>
    <xf numFmtId="0" fontId="44" fillId="3" borderId="63" xfId="0" applyFont="1" applyFill="1" applyBorder="1" applyAlignment="1">
      <alignment horizontal="left" vertical="center"/>
    </xf>
    <xf numFmtId="0" fontId="37" fillId="0" borderId="8" xfId="0" applyFont="1" applyFill="1" applyBorder="1" applyAlignment="1">
      <alignment horizontal="center" vertical="center" wrapText="1" shrinkToFit="1"/>
    </xf>
    <xf numFmtId="0" fontId="37" fillId="0" borderId="78" xfId="0" applyFont="1" applyFill="1" applyBorder="1" applyAlignment="1">
      <alignment horizontal="center" vertical="center" wrapText="1" shrinkToFit="1"/>
    </xf>
    <xf numFmtId="0" fontId="14" fillId="0" borderId="0" xfId="4" applyFont="1" applyFill="1" applyBorder="1" applyAlignment="1">
      <alignment horizontal="center" vertical="center"/>
    </xf>
    <xf numFmtId="0" fontId="22" fillId="0" borderId="0" xfId="1" applyFont="1" applyFill="1" applyBorder="1" applyAlignment="1" applyProtection="1">
      <alignment vertical="center"/>
      <protection locked="0"/>
    </xf>
    <xf numFmtId="0" fontId="22" fillId="0" borderId="0" xfId="4" applyFont="1" applyFill="1" applyBorder="1" applyAlignment="1">
      <alignment vertical="center"/>
    </xf>
    <xf numFmtId="0" fontId="22" fillId="0" borderId="0" xfId="4" applyFont="1" applyFill="1" applyAlignment="1">
      <alignment vertical="center"/>
    </xf>
    <xf numFmtId="0" fontId="8" fillId="0" borderId="0" xfId="4" applyFont="1" applyFill="1" applyAlignment="1">
      <alignment vertical="center"/>
    </xf>
    <xf numFmtId="0" fontId="44" fillId="8" borderId="79" xfId="0" applyFont="1" applyFill="1" applyBorder="1" applyAlignment="1">
      <alignment horizontal="center" vertical="center"/>
    </xf>
    <xf numFmtId="0" fontId="44" fillId="3" borderId="22" xfId="0" applyFont="1" applyFill="1" applyBorder="1" applyAlignment="1">
      <alignment horizontal="center" vertical="center"/>
    </xf>
    <xf numFmtId="0" fontId="44" fillId="3" borderId="35" xfId="0" applyFont="1" applyFill="1" applyBorder="1" applyAlignment="1">
      <alignment horizontal="left" vertical="center"/>
    </xf>
    <xf numFmtId="0" fontId="44" fillId="5" borderId="22" xfId="0" applyFont="1" applyFill="1" applyBorder="1" applyAlignment="1">
      <alignment horizontal="center" vertical="center"/>
    </xf>
    <xf numFmtId="0" fontId="50" fillId="3" borderId="77" xfId="0" applyFont="1" applyFill="1" applyBorder="1" applyAlignment="1">
      <alignment horizontal="right" vertical="center"/>
    </xf>
    <xf numFmtId="0" fontId="50" fillId="8" borderId="77" xfId="0" applyFont="1" applyFill="1" applyBorder="1" applyAlignment="1">
      <alignment horizontal="right" vertical="center"/>
    </xf>
    <xf numFmtId="0" fontId="44" fillId="8" borderId="49" xfId="0" applyFont="1" applyFill="1" applyBorder="1" applyAlignment="1">
      <alignment horizontal="center" vertical="center"/>
    </xf>
    <xf numFmtId="0" fontId="6" fillId="7" borderId="0" xfId="1" applyFont="1" applyFill="1" applyAlignment="1">
      <alignment vertical="center"/>
    </xf>
    <xf numFmtId="0" fontId="6" fillId="0" borderId="0" xfId="1" applyFont="1" applyFill="1" applyAlignment="1" applyProtection="1">
      <alignment horizontal="left" vertical="center"/>
      <protection locked="0"/>
    </xf>
    <xf numFmtId="0" fontId="46" fillId="0" borderId="8" xfId="1" applyFont="1" applyFill="1" applyBorder="1" applyAlignment="1">
      <alignment horizontal="center" vertical="center"/>
    </xf>
    <xf numFmtId="0" fontId="46" fillId="0" borderId="18" xfId="1" applyFont="1" applyFill="1" applyBorder="1" applyAlignment="1">
      <alignment horizontal="center" vertical="center"/>
    </xf>
    <xf numFmtId="0" fontId="46" fillId="0" borderId="1" xfId="1" applyFont="1" applyFill="1" applyBorder="1" applyAlignment="1">
      <alignment horizontal="center" vertical="center"/>
    </xf>
    <xf numFmtId="0" fontId="31" fillId="0" borderId="37" xfId="1" applyFont="1" applyFill="1" applyBorder="1" applyAlignment="1">
      <alignment horizontal="center" vertical="center"/>
    </xf>
    <xf numFmtId="0" fontId="31" fillId="0" borderId="63" xfId="1" applyFont="1" applyFill="1" applyBorder="1" applyAlignment="1">
      <alignment horizontal="center" vertical="center"/>
    </xf>
    <xf numFmtId="0" fontId="31" fillId="0" borderId="22" xfId="1" applyFont="1" applyFill="1" applyBorder="1" applyAlignment="1">
      <alignment horizontal="center" vertical="center"/>
    </xf>
    <xf numFmtId="0" fontId="31" fillId="11" borderId="64" xfId="1" applyFont="1" applyFill="1" applyBorder="1" applyAlignment="1">
      <alignment vertical="center"/>
    </xf>
    <xf numFmtId="0" fontId="31" fillId="12" borderId="64" xfId="1" applyFont="1" applyFill="1" applyBorder="1" applyAlignment="1">
      <alignment vertical="center"/>
    </xf>
    <xf numFmtId="0" fontId="31" fillId="13" borderId="64" xfId="1" applyFont="1" applyFill="1" applyBorder="1" applyAlignment="1">
      <alignment vertical="center"/>
    </xf>
    <xf numFmtId="0" fontId="31" fillId="14" borderId="64" xfId="1" applyFont="1" applyFill="1" applyBorder="1" applyAlignment="1">
      <alignment vertical="center"/>
    </xf>
    <xf numFmtId="0" fontId="31" fillId="14" borderId="68" xfId="1" applyFont="1" applyFill="1" applyBorder="1" applyAlignment="1">
      <alignment vertical="center"/>
    </xf>
    <xf numFmtId="0" fontId="6" fillId="0" borderId="23" xfId="4" applyFont="1" applyBorder="1" applyAlignment="1">
      <alignment horizontal="center" vertical="center"/>
    </xf>
    <xf numFmtId="0" fontId="45" fillId="0" borderId="80" xfId="1" applyFont="1" applyBorder="1" applyAlignment="1" applyProtection="1">
      <alignment horizontal="center" vertical="center" wrapText="1"/>
      <protection locked="0"/>
    </xf>
    <xf numFmtId="3" fontId="31" fillId="0" borderId="0" xfId="1" applyNumberFormat="1" applyFont="1" applyAlignment="1" applyProtection="1">
      <alignment horizontal="right" vertical="center"/>
      <protection locked="0"/>
    </xf>
    <xf numFmtId="3" fontId="31" fillId="0" borderId="0" xfId="1" applyNumberFormat="1" applyFont="1" applyBorder="1" applyAlignment="1" applyProtection="1">
      <alignment horizontal="right" vertical="center" wrapText="1"/>
      <protection locked="0"/>
    </xf>
    <xf numFmtId="3" fontId="31" fillId="0" borderId="0" xfId="1" applyNumberFormat="1" applyFont="1" applyBorder="1" applyAlignment="1" applyProtection="1">
      <alignment horizontal="right" vertical="center"/>
      <protection locked="0"/>
    </xf>
    <xf numFmtId="3" fontId="0" fillId="7" borderId="0" xfId="0" applyNumberFormat="1" applyFill="1" applyAlignment="1">
      <alignment horizontal="right"/>
    </xf>
    <xf numFmtId="3" fontId="12" fillId="0" borderId="81" xfId="4" applyNumberFormat="1" applyFont="1" applyBorder="1" applyAlignment="1" applyProtection="1">
      <alignment horizontal="right" vertical="center"/>
      <protection locked="0"/>
    </xf>
    <xf numFmtId="3" fontId="12" fillId="0" borderId="82" xfId="4" applyNumberFormat="1" applyFont="1" applyBorder="1" applyAlignment="1" applyProtection="1">
      <alignment horizontal="right" vertical="center"/>
      <protection locked="0"/>
    </xf>
    <xf numFmtId="3" fontId="6" fillId="0" borderId="48" xfId="4" applyNumberFormat="1" applyFont="1" applyBorder="1" applyAlignment="1" applyProtection="1">
      <alignment horizontal="right" vertical="center"/>
      <protection locked="0"/>
    </xf>
    <xf numFmtId="3" fontId="6" fillId="0" borderId="35" xfId="4" applyNumberFormat="1" applyFont="1" applyBorder="1" applyAlignment="1" applyProtection="1">
      <alignment horizontal="right" vertical="center"/>
      <protection locked="0"/>
    </xf>
    <xf numFmtId="3" fontId="6" fillId="0" borderId="51" xfId="4" applyNumberFormat="1" applyFont="1" applyBorder="1" applyAlignment="1" applyProtection="1">
      <alignment horizontal="right" vertical="center"/>
      <protection locked="0"/>
    </xf>
    <xf numFmtId="3" fontId="6" fillId="0" borderId="63" xfId="4" applyNumberFormat="1" applyFont="1" applyBorder="1" applyAlignment="1" applyProtection="1">
      <alignment horizontal="right" vertical="center"/>
      <protection locked="0"/>
    </xf>
    <xf numFmtId="3" fontId="6" fillId="0" borderId="52" xfId="4" applyNumberFormat="1" applyFont="1" applyBorder="1" applyAlignment="1" applyProtection="1">
      <alignment horizontal="right" vertical="center"/>
      <protection locked="0"/>
    </xf>
    <xf numFmtId="3" fontId="6" fillId="0" borderId="83" xfId="4" applyNumberFormat="1" applyFont="1" applyBorder="1" applyAlignment="1" applyProtection="1">
      <alignment horizontal="right" vertical="center"/>
      <protection locked="0"/>
    </xf>
    <xf numFmtId="3" fontId="22" fillId="8" borderId="9" xfId="1" applyNumberFormat="1" applyFont="1" applyFill="1" applyBorder="1" applyAlignment="1" applyProtection="1">
      <alignment horizontal="right" vertical="center"/>
      <protection locked="0"/>
    </xf>
    <xf numFmtId="3" fontId="22" fillId="8" borderId="84" xfId="1" applyNumberFormat="1" applyFont="1" applyFill="1" applyBorder="1" applyAlignment="1" applyProtection="1">
      <alignment horizontal="left" vertical="center"/>
      <protection locked="0"/>
    </xf>
    <xf numFmtId="0" fontId="31" fillId="7" borderId="85" xfId="1" applyFont="1" applyFill="1" applyBorder="1" applyAlignment="1">
      <alignment horizontal="center" vertical="center" wrapText="1"/>
    </xf>
    <xf numFmtId="0" fontId="31" fillId="3" borderId="86" xfId="1" applyFont="1" applyFill="1" applyBorder="1" applyAlignment="1">
      <alignment horizontal="center" vertical="center"/>
    </xf>
    <xf numFmtId="0" fontId="31" fillId="0" borderId="87" xfId="1" applyFont="1" applyBorder="1" applyAlignment="1">
      <alignment horizontal="center" vertical="center"/>
    </xf>
    <xf numFmtId="0" fontId="31" fillId="0" borderId="88" xfId="1" applyFont="1" applyBorder="1" applyAlignment="1">
      <alignment horizontal="center" vertical="center"/>
    </xf>
    <xf numFmtId="0" fontId="31" fillId="0" borderId="89" xfId="1" applyFont="1" applyBorder="1" applyAlignment="1">
      <alignment horizontal="center" vertical="center"/>
    </xf>
    <xf numFmtId="0" fontId="31" fillId="0" borderId="18" xfId="1" applyFont="1" applyBorder="1" applyAlignment="1" applyProtection="1">
      <alignment horizontal="center" vertical="center" wrapText="1"/>
      <protection locked="0"/>
    </xf>
    <xf numFmtId="0" fontId="31" fillId="0" borderId="22" xfId="1" applyFont="1" applyBorder="1" applyAlignment="1" applyProtection="1">
      <alignment horizontal="center" vertical="center"/>
      <protection locked="0"/>
    </xf>
    <xf numFmtId="0" fontId="6" fillId="0" borderId="90" xfId="1" applyFont="1" applyBorder="1" applyAlignment="1">
      <alignment vertical="center"/>
    </xf>
    <xf numFmtId="0" fontId="37" fillId="0" borderId="39" xfId="1" applyFont="1" applyFill="1" applyBorder="1" applyAlignment="1" applyProtection="1">
      <alignment horizontal="left" vertical="center" wrapText="1" indent="1"/>
      <protection locked="0"/>
    </xf>
    <xf numFmtId="0" fontId="37" fillId="0" borderId="37" xfId="1" applyFont="1" applyFill="1" applyBorder="1" applyAlignment="1" applyProtection="1">
      <alignment horizontal="left" vertical="center" wrapText="1" indent="1"/>
      <protection locked="0"/>
    </xf>
    <xf numFmtId="0" fontId="37" fillId="0" borderId="39" xfId="1" applyFont="1" applyBorder="1" applyAlignment="1" applyProtection="1">
      <alignment horizontal="left" vertical="center" wrapText="1" indent="1"/>
      <protection locked="0"/>
    </xf>
    <xf numFmtId="0" fontId="37" fillId="0" borderId="4" xfId="1" applyFont="1" applyBorder="1" applyAlignment="1" applyProtection="1">
      <alignment horizontal="left" vertical="center" wrapText="1" indent="1"/>
      <protection locked="0"/>
    </xf>
    <xf numFmtId="0" fontId="31" fillId="0" borderId="91" xfId="1" applyFont="1" applyFill="1" applyBorder="1" applyAlignment="1" applyProtection="1">
      <alignment horizontal="left" vertical="center" indent="1"/>
      <protection locked="0"/>
    </xf>
    <xf numFmtId="0" fontId="37" fillId="0" borderId="18" xfId="1" applyFont="1" applyBorder="1" applyAlignment="1" applyProtection="1">
      <alignment horizontal="left" vertical="center" wrapText="1" indent="1"/>
      <protection locked="0"/>
    </xf>
    <xf numFmtId="0" fontId="31" fillId="0" borderId="41" xfId="1" applyFont="1" applyBorder="1" applyAlignment="1" applyProtection="1">
      <alignment horizontal="left" vertical="center" indent="1"/>
      <protection locked="0"/>
    </xf>
    <xf numFmtId="0" fontId="31" fillId="0" borderId="7" xfId="1" applyFont="1" applyBorder="1" applyAlignment="1" applyProtection="1">
      <alignment horizontal="left" vertical="center" indent="1"/>
      <protection locked="0"/>
    </xf>
    <xf numFmtId="0" fontId="6" fillId="0" borderId="7" xfId="1" applyFont="1" applyBorder="1" applyAlignment="1" applyProtection="1">
      <alignment horizontal="left" vertical="center" indent="1"/>
      <protection locked="0"/>
    </xf>
    <xf numFmtId="0" fontId="32" fillId="0" borderId="7" xfId="1" applyFont="1" applyBorder="1" applyAlignment="1" applyProtection="1">
      <alignment horizontal="left" indent="1"/>
      <protection locked="0"/>
    </xf>
    <xf numFmtId="0" fontId="31" fillId="0" borderId="43" xfId="1" applyFont="1" applyBorder="1" applyAlignment="1" applyProtection="1">
      <alignment horizontal="left" vertical="center" indent="1"/>
      <protection locked="0"/>
    </xf>
    <xf numFmtId="0" fontId="31" fillId="0" borderId="2" xfId="1" applyFont="1" applyBorder="1" applyAlignment="1" applyProtection="1">
      <alignment horizontal="left" vertical="center" indent="1"/>
      <protection locked="0"/>
    </xf>
    <xf numFmtId="0" fontId="32" fillId="0" borderId="15" xfId="1" applyFont="1" applyBorder="1" applyAlignment="1" applyProtection="1">
      <alignment horizontal="left" vertical="top" wrapText="1" indent="1"/>
      <protection locked="0"/>
    </xf>
    <xf numFmtId="0" fontId="31" fillId="0" borderId="15" xfId="1" applyFont="1" applyBorder="1" applyAlignment="1" applyProtection="1">
      <alignment horizontal="left" vertical="top" wrapText="1" indent="1"/>
      <protection locked="0"/>
    </xf>
    <xf numFmtId="0" fontId="31" fillId="0" borderId="7" xfId="1" applyFont="1" applyBorder="1" applyAlignment="1" applyProtection="1">
      <alignment horizontal="left" vertical="top" wrapText="1" indent="1"/>
      <protection locked="0"/>
    </xf>
    <xf numFmtId="0" fontId="32" fillId="0" borderId="7" xfId="1" applyFont="1" applyBorder="1" applyAlignment="1" applyProtection="1">
      <alignment horizontal="left" vertical="top" wrapText="1" indent="1"/>
      <protection locked="0"/>
    </xf>
    <xf numFmtId="0" fontId="32" fillId="0" borderId="43" xfId="1" applyFont="1" applyBorder="1" applyAlignment="1" applyProtection="1">
      <alignment horizontal="left" vertical="top" wrapText="1" indent="1"/>
      <protection locked="0"/>
    </xf>
    <xf numFmtId="0" fontId="31" fillId="0" borderId="50" xfId="1" applyFont="1" applyBorder="1" applyAlignment="1" applyProtection="1">
      <alignment horizontal="left" vertical="center" indent="1"/>
      <protection locked="0"/>
    </xf>
    <xf numFmtId="0" fontId="31" fillId="0" borderId="37" xfId="1" applyFont="1" applyBorder="1" applyAlignment="1" applyProtection="1">
      <alignment horizontal="left" vertical="center" indent="1"/>
      <protection locked="0"/>
    </xf>
    <xf numFmtId="0" fontId="31" fillId="0" borderId="4" xfId="1" applyFont="1" applyBorder="1" applyAlignment="1" applyProtection="1">
      <alignment horizontal="left" vertical="center" indent="1"/>
      <protection locked="0"/>
    </xf>
    <xf numFmtId="0" fontId="31" fillId="0" borderId="39" xfId="1" applyFont="1" applyFill="1" applyBorder="1" applyAlignment="1" applyProtection="1">
      <alignment horizontal="left" vertical="center" indent="1"/>
      <protection locked="0"/>
    </xf>
    <xf numFmtId="0" fontId="51" fillId="0" borderId="0" xfId="1" applyFont="1" applyAlignment="1">
      <alignment vertical="center"/>
    </xf>
    <xf numFmtId="0" fontId="31" fillId="0" borderId="39" xfId="1" applyFont="1" applyBorder="1" applyAlignment="1" applyProtection="1">
      <alignment horizontal="left" vertical="center" indent="1"/>
      <protection locked="0"/>
    </xf>
    <xf numFmtId="0" fontId="31" fillId="0" borderId="34" xfId="1" applyFont="1" applyBorder="1" applyAlignment="1" applyProtection="1">
      <alignment horizontal="left" vertical="center" indent="1"/>
      <protection locked="0"/>
    </xf>
    <xf numFmtId="0" fontId="31" fillId="0" borderId="44" xfId="1" applyFont="1" applyBorder="1" applyAlignment="1" applyProtection="1">
      <alignment horizontal="left" vertical="center" indent="1"/>
      <protection locked="0"/>
    </xf>
    <xf numFmtId="0" fontId="31" fillId="0" borderId="11" xfId="1" applyFont="1" applyBorder="1" applyAlignment="1" applyProtection="1">
      <alignment horizontal="left" vertical="center" indent="1"/>
      <protection locked="0"/>
    </xf>
    <xf numFmtId="0" fontId="31" fillId="0" borderId="92" xfId="1" applyFont="1" applyBorder="1" applyAlignment="1" applyProtection="1">
      <alignment horizontal="left" vertical="center" indent="1"/>
      <protection locked="0"/>
    </xf>
    <xf numFmtId="0" fontId="31" fillId="0" borderId="13" xfId="1" applyFont="1" applyBorder="1" applyAlignment="1" applyProtection="1">
      <alignment horizontal="left" vertical="center" indent="1"/>
      <protection locked="0"/>
    </xf>
    <xf numFmtId="0" fontId="31" fillId="0" borderId="84" xfId="1" applyFont="1" applyBorder="1" applyAlignment="1" applyProtection="1">
      <alignment horizontal="left" vertical="center" indent="1"/>
      <protection locked="0"/>
    </xf>
    <xf numFmtId="0" fontId="31" fillId="0" borderId="14" xfId="1" applyFont="1" applyBorder="1" applyAlignment="1" applyProtection="1">
      <alignment horizontal="left" vertical="center" indent="1"/>
      <protection locked="0"/>
    </xf>
    <xf numFmtId="0" fontId="31" fillId="0" borderId="93" xfId="1" applyFont="1" applyBorder="1" applyAlignment="1" applyProtection="1">
      <alignment horizontal="left" vertical="center" indent="1"/>
      <protection locked="0"/>
    </xf>
    <xf numFmtId="0" fontId="31" fillId="0" borderId="49" xfId="1" applyFont="1" applyBorder="1" applyAlignment="1" applyProtection="1">
      <alignment horizontal="left" vertical="center" indent="1"/>
      <protection locked="0"/>
    </xf>
    <xf numFmtId="0" fontId="34" fillId="0" borderId="86" xfId="1" applyFont="1" applyBorder="1" applyAlignment="1" applyProtection="1">
      <alignment horizontal="left" vertical="center" indent="1"/>
      <protection locked="0"/>
    </xf>
    <xf numFmtId="0" fontId="31" fillId="0" borderId="86" xfId="1" applyFont="1" applyBorder="1" applyAlignment="1" applyProtection="1">
      <alignment horizontal="left" vertical="center" indent="1"/>
      <protection locked="0"/>
    </xf>
    <xf numFmtId="0" fontId="31" fillId="0" borderId="94" xfId="1" applyFont="1" applyBorder="1" applyAlignment="1" applyProtection="1">
      <alignment horizontal="left" indent="1"/>
      <protection locked="0"/>
    </xf>
    <xf numFmtId="0" fontId="31" fillId="0" borderId="17" xfId="1" applyFont="1" applyBorder="1" applyAlignment="1" applyProtection="1">
      <alignment horizontal="left" vertical="center" indent="1"/>
      <protection locked="0"/>
    </xf>
    <xf numFmtId="0" fontId="31" fillId="0" borderId="22" xfId="1" applyFont="1" applyBorder="1" applyAlignment="1" applyProtection="1">
      <alignment horizontal="left" vertical="center" indent="1"/>
      <protection locked="0"/>
    </xf>
    <xf numFmtId="0" fontId="31" fillId="0" borderId="3" xfId="1" applyFont="1" applyBorder="1" applyAlignment="1" applyProtection="1">
      <alignment horizontal="left" vertical="center" indent="1"/>
      <protection locked="0"/>
    </xf>
    <xf numFmtId="0" fontId="31" fillId="0" borderId="23" xfId="1" applyFont="1" applyBorder="1" applyAlignment="1" applyProtection="1">
      <alignment horizontal="left" vertical="center" indent="1"/>
      <protection locked="0"/>
    </xf>
    <xf numFmtId="0" fontId="32" fillId="4" borderId="95" xfId="1" applyFont="1" applyFill="1" applyBorder="1" applyAlignment="1" applyProtection="1">
      <alignment horizontal="left" vertical="center" indent="1" readingOrder="1"/>
      <protection locked="0"/>
    </xf>
    <xf numFmtId="0" fontId="32" fillId="4" borderId="96" xfId="1" applyFont="1" applyFill="1" applyBorder="1" applyAlignment="1" applyProtection="1">
      <alignment horizontal="left" vertical="center" indent="1" readingOrder="1"/>
      <protection locked="0"/>
    </xf>
    <xf numFmtId="0" fontId="31" fillId="0" borderId="85" xfId="1" applyFont="1" applyBorder="1" applyAlignment="1" applyProtection="1">
      <alignment horizontal="left" vertical="center" indent="1" readingOrder="1"/>
      <protection locked="0"/>
    </xf>
    <xf numFmtId="0" fontId="31" fillId="0" borderId="35" xfId="1" applyFont="1" applyBorder="1" applyAlignment="1" applyProtection="1">
      <alignment horizontal="left" vertical="center" wrapText="1" indent="1" readingOrder="1"/>
      <protection locked="0"/>
    </xf>
    <xf numFmtId="0" fontId="31" fillId="7" borderId="97" xfId="1" applyFont="1" applyFill="1" applyBorder="1" applyAlignment="1" applyProtection="1">
      <alignment horizontal="left" vertical="center" indent="1" readingOrder="1"/>
      <protection locked="0"/>
    </xf>
    <xf numFmtId="0" fontId="31" fillId="0" borderId="98" xfId="1" applyFont="1" applyBorder="1" applyAlignment="1" applyProtection="1">
      <alignment horizontal="left" vertical="center" wrapText="1" indent="1" readingOrder="1"/>
      <protection locked="0"/>
    </xf>
    <xf numFmtId="0" fontId="31" fillId="7" borderId="99" xfId="1" applyFont="1" applyFill="1" applyBorder="1" applyAlignment="1" applyProtection="1">
      <alignment horizontal="left" vertical="center" indent="1" readingOrder="1"/>
      <protection locked="0"/>
    </xf>
    <xf numFmtId="0" fontId="31" fillId="7" borderId="85" xfId="1" applyFont="1" applyFill="1" applyBorder="1" applyAlignment="1" applyProtection="1">
      <alignment horizontal="left" vertical="center" indent="1" readingOrder="1"/>
      <protection locked="0"/>
    </xf>
    <xf numFmtId="49" fontId="46" fillId="0" borderId="35" xfId="1" applyNumberFormat="1" applyFont="1" applyBorder="1" applyAlignment="1" applyProtection="1">
      <alignment horizontal="left" vertical="center" wrapText="1" indent="1" readingOrder="1"/>
      <protection locked="0"/>
    </xf>
    <xf numFmtId="0" fontId="31" fillId="7" borderId="94" xfId="1" applyFont="1" applyFill="1" applyBorder="1" applyAlignment="1" applyProtection="1">
      <alignment horizontal="left" vertical="center" indent="1" readingOrder="1"/>
      <protection locked="0"/>
    </xf>
    <xf numFmtId="49" fontId="46" fillId="0" borderId="25" xfId="1" applyNumberFormat="1" applyFont="1" applyBorder="1" applyAlignment="1" applyProtection="1">
      <alignment horizontal="left" vertical="center" wrapText="1" indent="1" readingOrder="1"/>
      <protection locked="0"/>
    </xf>
    <xf numFmtId="0" fontId="32" fillId="8" borderId="100" xfId="1" applyFont="1" applyFill="1" applyBorder="1" applyAlignment="1" applyProtection="1">
      <alignment horizontal="left" vertical="center" wrapText="1" indent="1"/>
      <protection locked="0"/>
    </xf>
    <xf numFmtId="3" fontId="45" fillId="0" borderId="28" xfId="1" applyNumberFormat="1" applyFont="1" applyBorder="1" applyAlignment="1" applyProtection="1">
      <alignment horizontal="left" vertical="center" wrapText="1" indent="1"/>
      <protection locked="0"/>
    </xf>
    <xf numFmtId="3" fontId="31" fillId="0" borderId="28" xfId="1" applyNumberFormat="1" applyFont="1" applyBorder="1" applyAlignment="1" applyProtection="1">
      <alignment horizontal="left" vertical="center" indent="1"/>
      <protection locked="0"/>
    </xf>
    <xf numFmtId="3" fontId="31" fillId="0" borderId="28" xfId="1" applyNumberFormat="1" applyFont="1" applyBorder="1" applyAlignment="1" applyProtection="1">
      <alignment horizontal="left" vertical="center" wrapText="1" indent="1"/>
      <protection locked="0"/>
    </xf>
    <xf numFmtId="3" fontId="32" fillId="8" borderId="28" xfId="1" applyNumberFormat="1" applyFont="1" applyFill="1" applyBorder="1" applyAlignment="1" applyProtection="1">
      <alignment horizontal="left" vertical="center" wrapText="1" indent="1"/>
      <protection locked="0"/>
    </xf>
    <xf numFmtId="3" fontId="31" fillId="0" borderId="13" xfId="1" applyNumberFormat="1" applyFont="1" applyBorder="1" applyAlignment="1" applyProtection="1">
      <alignment horizontal="left" vertical="center" wrapText="1" indent="1"/>
      <protection locked="0"/>
    </xf>
    <xf numFmtId="3" fontId="31" fillId="0" borderId="37" xfId="1" applyNumberFormat="1" applyFont="1" applyBorder="1" applyAlignment="1" applyProtection="1">
      <alignment horizontal="left" vertical="center" wrapText="1" indent="1"/>
      <protection locked="0"/>
    </xf>
    <xf numFmtId="3" fontId="31" fillId="0" borderId="39" xfId="1" applyNumberFormat="1" applyFont="1" applyBorder="1" applyAlignment="1" applyProtection="1">
      <alignment horizontal="left" vertical="center" wrapText="1" indent="1"/>
      <protection locked="0"/>
    </xf>
    <xf numFmtId="3" fontId="32" fillId="0" borderId="84" xfId="1" applyNumberFormat="1" applyFont="1" applyFill="1" applyBorder="1" applyAlignment="1" applyProtection="1">
      <alignment horizontal="left" vertical="center" indent="1"/>
      <protection locked="0"/>
    </xf>
    <xf numFmtId="0" fontId="31" fillId="0" borderId="13" xfId="1" applyFont="1" applyBorder="1" applyAlignment="1" applyProtection="1">
      <alignment horizontal="left" vertical="center" wrapText="1" indent="1"/>
      <protection locked="0"/>
    </xf>
    <xf numFmtId="0" fontId="31" fillId="0" borderId="37" xfId="1" applyFont="1" applyBorder="1" applyAlignment="1" applyProtection="1">
      <alignment horizontal="left" vertical="center" wrapText="1" indent="1"/>
      <protection locked="0"/>
    </xf>
    <xf numFmtId="0" fontId="31" fillId="8" borderId="37" xfId="1" applyFont="1" applyFill="1" applyBorder="1" applyAlignment="1" applyProtection="1">
      <alignment horizontal="left" vertical="center" indent="1"/>
      <protection locked="0"/>
    </xf>
    <xf numFmtId="0" fontId="31" fillId="8" borderId="37" xfId="1" applyFont="1" applyFill="1" applyBorder="1" applyAlignment="1" applyProtection="1">
      <alignment horizontal="left" vertical="center" wrapText="1" indent="1"/>
      <protection locked="0"/>
    </xf>
    <xf numFmtId="0" fontId="31" fillId="0" borderId="51" xfId="1" applyFont="1" applyBorder="1" applyAlignment="1" applyProtection="1">
      <alignment horizontal="left" vertical="center" wrapText="1" indent="1"/>
      <protection locked="0"/>
    </xf>
    <xf numFmtId="0" fontId="31" fillId="0" borderId="7" xfId="1" applyFont="1" applyBorder="1" applyAlignment="1" applyProtection="1">
      <alignment horizontal="left" vertical="center" wrapText="1" indent="1"/>
      <protection locked="0"/>
    </xf>
    <xf numFmtId="0" fontId="31" fillId="0" borderId="43" xfId="1" applyFont="1" applyBorder="1" applyAlignment="1" applyProtection="1">
      <alignment horizontal="left" vertical="center" wrapText="1" indent="1"/>
      <protection locked="0"/>
    </xf>
    <xf numFmtId="0" fontId="32" fillId="0" borderId="2" xfId="1" applyFont="1" applyBorder="1" applyAlignment="1" applyProtection="1">
      <alignment horizontal="left" vertical="center" wrapText="1" indent="1"/>
      <protection locked="0"/>
    </xf>
    <xf numFmtId="0" fontId="31" fillId="0" borderId="22" xfId="1" applyFont="1" applyBorder="1" applyAlignment="1" applyProtection="1">
      <alignment horizontal="left" vertical="center" indent="1"/>
      <protection locked="0"/>
    </xf>
    <xf numFmtId="0" fontId="31" fillId="7" borderId="101" xfId="1" applyFont="1" applyFill="1" applyBorder="1" applyAlignment="1">
      <alignment horizontal="center" vertical="center"/>
    </xf>
    <xf numFmtId="0" fontId="31" fillId="7" borderId="102" xfId="1" applyFont="1" applyFill="1" applyBorder="1" applyAlignment="1">
      <alignment horizontal="center" vertical="center" wrapText="1"/>
    </xf>
    <xf numFmtId="0" fontId="31" fillId="0" borderId="103" xfId="1" applyFont="1" applyFill="1" applyBorder="1" applyAlignment="1">
      <alignment horizontal="center" vertical="center" wrapText="1"/>
    </xf>
    <xf numFmtId="0" fontId="45" fillId="0" borderId="26" xfId="1" applyFont="1" applyFill="1" applyBorder="1" applyAlignment="1">
      <alignment horizontal="center" vertical="center" wrapText="1"/>
    </xf>
    <xf numFmtId="3" fontId="47" fillId="0" borderId="0" xfId="0" applyNumberFormat="1" applyFont="1"/>
    <xf numFmtId="0" fontId="20" fillId="0" borderId="0" xfId="2" applyFont="1" applyBorder="1" applyAlignment="1">
      <alignment vertical="center"/>
    </xf>
    <xf numFmtId="0" fontId="8" fillId="0" borderId="15" xfId="2" applyFont="1" applyBorder="1" applyAlignment="1">
      <alignment vertical="center" wrapText="1"/>
    </xf>
    <xf numFmtId="0" fontId="6" fillId="0" borderId="7" xfId="2" applyFont="1" applyBorder="1" applyAlignment="1">
      <alignment vertical="center" wrapText="1"/>
    </xf>
    <xf numFmtId="0" fontId="6" fillId="0" borderId="20" xfId="2" applyFont="1" applyBorder="1" applyAlignment="1">
      <alignment vertical="center" wrapText="1"/>
    </xf>
    <xf numFmtId="0" fontId="6" fillId="0" borderId="15" xfId="2" applyFont="1" applyBorder="1" applyAlignment="1">
      <alignment vertical="center" wrapText="1"/>
    </xf>
    <xf numFmtId="49" fontId="6" fillId="0" borderId="8" xfId="2" applyNumberFormat="1" applyFont="1" applyBorder="1" applyAlignment="1">
      <alignment horizontal="center" vertical="center" wrapText="1"/>
    </xf>
    <xf numFmtId="0" fontId="6" fillId="0" borderId="0" xfId="2" applyFont="1" applyBorder="1" applyAlignment="1">
      <alignment vertical="center" wrapText="1"/>
    </xf>
    <xf numFmtId="3" fontId="6" fillId="0" borderId="0" xfId="2" applyNumberFormat="1" applyFont="1" applyBorder="1" applyAlignment="1">
      <alignment vertical="center"/>
    </xf>
    <xf numFmtId="49" fontId="6" fillId="0" borderId="0" xfId="2" applyNumberFormat="1" applyFont="1" applyBorder="1" applyAlignment="1">
      <alignment vertical="center" wrapText="1"/>
    </xf>
    <xf numFmtId="49" fontId="6" fillId="0" borderId="0" xfId="2" applyNumberFormat="1" applyFont="1" applyBorder="1" applyAlignment="1">
      <alignment vertical="center"/>
    </xf>
    <xf numFmtId="0" fontId="8" fillId="0" borderId="17" xfId="2" applyFont="1" applyFill="1" applyBorder="1" applyAlignment="1">
      <alignment horizontal="left" vertical="center"/>
    </xf>
    <xf numFmtId="49" fontId="8" fillId="0" borderId="3" xfId="2" applyNumberFormat="1" applyFont="1" applyFill="1" applyBorder="1" applyAlignment="1">
      <alignment horizontal="center" vertical="center" wrapText="1"/>
    </xf>
    <xf numFmtId="49" fontId="8" fillId="0" borderId="4" xfId="2" applyNumberFormat="1" applyFont="1" applyFill="1" applyBorder="1" applyAlignment="1">
      <alignment horizontal="center" vertical="center" wrapText="1"/>
    </xf>
    <xf numFmtId="3" fontId="8" fillId="0" borderId="4" xfId="2" applyNumberFormat="1" applyFont="1" applyFill="1" applyBorder="1" applyAlignment="1">
      <alignment horizontal="center" vertical="center" wrapText="1"/>
    </xf>
    <xf numFmtId="3" fontId="8" fillId="0" borderId="5" xfId="2" applyNumberFormat="1" applyFont="1" applyFill="1" applyBorder="1" applyAlignment="1">
      <alignment horizontal="center" vertical="center" wrapText="1"/>
    </xf>
    <xf numFmtId="49" fontId="20" fillId="0" borderId="0" xfId="2" applyNumberFormat="1" applyFont="1" applyBorder="1" applyAlignment="1">
      <alignment horizontal="left" vertical="center"/>
    </xf>
    <xf numFmtId="0" fontId="8" fillId="0" borderId="0" xfId="2" applyFont="1" applyBorder="1" applyAlignment="1">
      <alignment vertical="center"/>
    </xf>
    <xf numFmtId="0" fontId="8" fillId="0" borderId="41" xfId="2" applyFont="1" applyBorder="1" applyAlignment="1">
      <alignment vertical="center" wrapText="1"/>
    </xf>
    <xf numFmtId="3" fontId="8" fillId="0" borderId="50" xfId="2" applyNumberFormat="1" applyFont="1" applyFill="1" applyBorder="1" applyAlignment="1">
      <alignment horizontal="center" vertical="center" wrapText="1"/>
    </xf>
    <xf numFmtId="3" fontId="8" fillId="0" borderId="82" xfId="2" applyNumberFormat="1" applyFont="1" applyFill="1" applyBorder="1" applyAlignment="1">
      <alignment horizontal="center" vertical="center" wrapText="1"/>
    </xf>
    <xf numFmtId="49" fontId="8" fillId="0" borderId="0" xfId="2" applyNumberFormat="1" applyFont="1" applyBorder="1" applyAlignment="1">
      <alignment horizontal="center" vertical="center" wrapText="1"/>
    </xf>
    <xf numFmtId="0" fontId="6" fillId="0" borderId="48" xfId="2" applyFont="1" applyBorder="1" applyAlignment="1">
      <alignment horizontal="center" vertical="center"/>
    </xf>
    <xf numFmtId="49" fontId="6" fillId="0" borderId="34" xfId="2" applyNumberFormat="1" applyFont="1" applyBorder="1" applyAlignment="1">
      <alignment horizontal="center" vertical="center"/>
    </xf>
    <xf numFmtId="49" fontId="6" fillId="0" borderId="0" xfId="2" applyNumberFormat="1" applyFont="1" applyBorder="1" applyAlignment="1">
      <alignment horizontal="center" vertical="center"/>
    </xf>
    <xf numFmtId="0" fontId="6" fillId="0" borderId="51" xfId="2" applyFont="1" applyBorder="1" applyAlignment="1">
      <alignment horizontal="center" vertical="center"/>
    </xf>
    <xf numFmtId="49" fontId="6" fillId="0" borderId="37" xfId="2" applyNumberFormat="1" applyFont="1" applyBorder="1" applyAlignment="1">
      <alignment horizontal="center" vertical="center"/>
    </xf>
    <xf numFmtId="0" fontId="6" fillId="0" borderId="8" xfId="2" applyFont="1" applyBorder="1" applyAlignment="1">
      <alignment horizontal="center" vertical="center" wrapText="1"/>
    </xf>
    <xf numFmtId="0" fontId="6" fillId="0" borderId="28" xfId="2" applyFont="1" applyBorder="1" applyAlignment="1">
      <alignment horizontal="center" vertical="center"/>
    </xf>
    <xf numFmtId="0" fontId="6" fillId="0" borderId="22" xfId="2" applyFont="1" applyBorder="1" applyAlignment="1">
      <alignment horizontal="center" vertical="center"/>
    </xf>
    <xf numFmtId="0" fontId="6" fillId="0" borderId="86" xfId="2" applyFont="1" applyBorder="1" applyAlignment="1">
      <alignment horizontal="center" vertical="center" wrapText="1"/>
    </xf>
    <xf numFmtId="0" fontId="6" fillId="0" borderId="86" xfId="2" applyFont="1" applyBorder="1" applyAlignment="1">
      <alignment horizontal="center" vertical="center"/>
    </xf>
    <xf numFmtId="49" fontId="6" fillId="0" borderId="18" xfId="2" applyNumberFormat="1" applyFont="1" applyBorder="1" applyAlignment="1">
      <alignment horizontal="center" vertical="center"/>
    </xf>
    <xf numFmtId="0" fontId="8" fillId="0" borderId="7" xfId="2" applyFont="1" applyBorder="1" applyAlignment="1">
      <alignment vertical="center" wrapText="1"/>
    </xf>
    <xf numFmtId="0" fontId="6" fillId="0" borderId="104" xfId="2" applyFont="1" applyBorder="1" applyAlignment="1">
      <alignment horizontal="center" vertical="center"/>
    </xf>
    <xf numFmtId="49" fontId="6" fillId="0" borderId="32" xfId="2" applyNumberFormat="1" applyFont="1" applyBorder="1" applyAlignment="1">
      <alignment horizontal="center" vertical="center" wrapText="1"/>
    </xf>
    <xf numFmtId="0" fontId="8" fillId="0" borderId="20" xfId="2" applyFont="1" applyBorder="1" applyAlignment="1">
      <alignment vertical="center" wrapText="1"/>
    </xf>
    <xf numFmtId="0" fontId="8" fillId="0" borderId="0" xfId="2" applyFont="1" applyBorder="1" applyAlignment="1">
      <alignment vertical="center" wrapText="1"/>
    </xf>
    <xf numFmtId="0" fontId="6" fillId="0" borderId="0" xfId="2" applyFont="1" applyBorder="1" applyAlignment="1">
      <alignment horizontal="center" vertical="center"/>
    </xf>
    <xf numFmtId="0" fontId="41" fillId="0" borderId="83" xfId="0" applyFont="1" applyBorder="1" applyAlignment="1">
      <alignment horizontal="left" vertical="center"/>
    </xf>
    <xf numFmtId="3" fontId="31" fillId="8" borderId="37" xfId="1" applyNumberFormat="1" applyFont="1" applyFill="1" applyBorder="1" applyAlignment="1" applyProtection="1">
      <alignment horizontal="right" vertical="center" wrapText="1" indent="1"/>
      <protection locked="0"/>
    </xf>
    <xf numFmtId="3" fontId="31" fillId="8" borderId="63" xfId="1" applyNumberFormat="1" applyFont="1" applyFill="1" applyBorder="1" applyAlignment="1" applyProtection="1">
      <alignment horizontal="right" vertical="center" wrapText="1" indent="1"/>
      <protection hidden="1"/>
    </xf>
    <xf numFmtId="0" fontId="31" fillId="0" borderId="37" xfId="1" applyFont="1" applyBorder="1" applyAlignment="1" applyProtection="1">
      <alignment horizontal="right" vertical="center" wrapText="1" indent="1"/>
      <protection locked="0"/>
    </xf>
    <xf numFmtId="3" fontId="31" fillId="0" borderId="63" xfId="1" applyNumberFormat="1" applyFont="1" applyBorder="1" applyAlignment="1" applyProtection="1">
      <alignment horizontal="right" vertical="center" wrapText="1" indent="1"/>
      <protection hidden="1"/>
    </xf>
    <xf numFmtId="3" fontId="31" fillId="0" borderId="37" xfId="1" applyNumberFormat="1" applyFont="1" applyFill="1" applyBorder="1" applyAlignment="1" applyProtection="1">
      <alignment horizontal="right" vertical="center" wrapText="1" indent="1"/>
      <protection locked="0"/>
    </xf>
    <xf numFmtId="3" fontId="31" fillId="8" borderId="18" xfId="1" applyNumberFormat="1" applyFont="1" applyFill="1" applyBorder="1" applyAlignment="1" applyProtection="1">
      <alignment horizontal="right" vertical="center" indent="1"/>
      <protection locked="0"/>
    </xf>
    <xf numFmtId="3" fontId="31" fillId="8" borderId="1" xfId="1" applyNumberFormat="1" applyFont="1" applyFill="1" applyBorder="1" applyAlignment="1" applyProtection="1">
      <alignment horizontal="right" vertical="center" wrapText="1" indent="1"/>
      <protection hidden="1"/>
    </xf>
    <xf numFmtId="3" fontId="31" fillId="0" borderId="82" xfId="1" applyNumberFormat="1" applyFont="1" applyBorder="1" applyAlignment="1" applyProtection="1">
      <alignment horizontal="right" vertical="center" indent="1"/>
      <protection locked="0"/>
    </xf>
    <xf numFmtId="3" fontId="31" fillId="0" borderId="63" xfId="1" applyNumberFormat="1" applyFont="1" applyBorder="1" applyAlignment="1" applyProtection="1">
      <alignment horizontal="right" vertical="center" indent="1"/>
      <protection locked="0"/>
    </xf>
    <xf numFmtId="3" fontId="31" fillId="0" borderId="5" xfId="1" applyNumberFormat="1" applyFont="1" applyBorder="1" applyAlignment="1" applyProtection="1">
      <alignment horizontal="right" vertical="center" indent="1"/>
      <protection hidden="1"/>
    </xf>
    <xf numFmtId="3" fontId="31" fillId="0" borderId="83" xfId="1" applyNumberFormat="1" applyFont="1" applyBorder="1" applyAlignment="1" applyProtection="1">
      <alignment horizontal="right" vertical="center" indent="1"/>
      <protection locked="0"/>
    </xf>
    <xf numFmtId="3" fontId="31" fillId="0" borderId="96" xfId="1" applyNumberFormat="1" applyFont="1" applyBorder="1" applyAlignment="1" applyProtection="1">
      <alignment horizontal="right" vertical="center" indent="1"/>
      <protection locked="0"/>
    </xf>
    <xf numFmtId="3" fontId="31" fillId="0" borderId="5" xfId="1" applyNumberFormat="1" applyFont="1" applyBorder="1" applyAlignment="1">
      <alignment horizontal="right" vertical="center" indent="1"/>
    </xf>
    <xf numFmtId="3" fontId="31" fillId="0" borderId="9" xfId="1" applyNumberFormat="1" applyFont="1" applyBorder="1" applyAlignment="1">
      <alignment horizontal="right" vertical="center" indent="1"/>
    </xf>
    <xf numFmtId="3" fontId="31" fillId="0" borderId="34" xfId="1" applyNumberFormat="1" applyFont="1" applyBorder="1" applyAlignment="1" applyProtection="1">
      <alignment horizontal="right" vertical="center" indent="1"/>
      <protection locked="0"/>
    </xf>
    <xf numFmtId="3" fontId="31" fillId="0" borderId="35" xfId="1" applyNumberFormat="1" applyFont="1" applyBorder="1" applyAlignment="1" applyProtection="1">
      <alignment horizontal="right" vertical="center" indent="1"/>
    </xf>
    <xf numFmtId="3" fontId="31" fillId="0" borderId="37" xfId="1" applyNumberFormat="1" applyFont="1" applyBorder="1" applyAlignment="1" applyProtection="1">
      <alignment horizontal="right" vertical="center" indent="1"/>
      <protection locked="0"/>
    </xf>
    <xf numFmtId="3" fontId="31" fillId="0" borderId="63" xfId="1" applyNumberFormat="1" applyFont="1" applyBorder="1" applyAlignment="1" applyProtection="1">
      <alignment horizontal="right" vertical="center" indent="1"/>
    </xf>
    <xf numFmtId="3" fontId="31" fillId="0" borderId="63" xfId="1" applyNumberFormat="1" applyFont="1" applyBorder="1" applyAlignment="1" applyProtection="1">
      <alignment horizontal="right" vertical="center" wrapText="1" indent="1"/>
    </xf>
    <xf numFmtId="3" fontId="31" fillId="0" borderId="39" xfId="1" applyNumberFormat="1" applyFont="1" applyBorder="1" applyAlignment="1" applyProtection="1">
      <alignment horizontal="right" vertical="center" indent="1"/>
      <protection locked="0"/>
    </xf>
    <xf numFmtId="3" fontId="31" fillId="0" borderId="83" xfId="1" applyNumberFormat="1" applyFont="1" applyBorder="1" applyAlignment="1" applyProtection="1">
      <alignment horizontal="right" vertical="center" wrapText="1" indent="1"/>
    </xf>
    <xf numFmtId="3" fontId="31" fillId="0" borderId="4" xfId="1" applyNumberFormat="1" applyFont="1" applyBorder="1" applyAlignment="1" applyProtection="1">
      <alignment horizontal="right" vertical="center" wrapText="1" indent="1"/>
      <protection locked="0"/>
    </xf>
    <xf numFmtId="3" fontId="31" fillId="0" borderId="9" xfId="1" applyNumberFormat="1" applyFont="1" applyBorder="1" applyAlignment="1" applyProtection="1">
      <alignment horizontal="right" vertical="center" wrapText="1" indent="1"/>
    </xf>
    <xf numFmtId="3" fontId="31" fillId="0" borderId="50" xfId="1" applyNumberFormat="1" applyFont="1" applyBorder="1" applyAlignment="1" applyProtection="1">
      <alignment horizontal="right" vertical="center" indent="1"/>
      <protection locked="0"/>
    </xf>
    <xf numFmtId="3" fontId="31" fillId="0" borderId="96" xfId="1" applyNumberFormat="1" applyFont="1" applyBorder="1" applyAlignment="1" applyProtection="1">
      <alignment horizontal="right" vertical="center" indent="1"/>
    </xf>
    <xf numFmtId="3" fontId="31" fillId="0" borderId="33" xfId="1" applyNumberFormat="1" applyFont="1" applyBorder="1" applyAlignment="1" applyProtection="1">
      <alignment horizontal="right" vertical="center" indent="1"/>
    </xf>
    <xf numFmtId="3" fontId="31" fillId="0" borderId="36" xfId="1" applyNumberFormat="1" applyFont="1" applyBorder="1" applyAlignment="1" applyProtection="1">
      <alignment horizontal="right" vertical="center" indent="1"/>
    </xf>
    <xf numFmtId="3" fontId="31" fillId="0" borderId="4" xfId="1" applyNumberFormat="1" applyFont="1" applyBorder="1" applyAlignment="1" applyProtection="1">
      <alignment horizontal="right" vertical="center" indent="1"/>
    </xf>
    <xf numFmtId="3" fontId="31" fillId="0" borderId="9" xfId="1" applyNumberFormat="1" applyFont="1" applyBorder="1" applyAlignment="1" applyProtection="1">
      <alignment horizontal="right" vertical="center" indent="1"/>
    </xf>
    <xf numFmtId="3" fontId="31" fillId="0" borderId="34" xfId="1" applyNumberFormat="1" applyFont="1" applyBorder="1" applyAlignment="1" applyProtection="1">
      <alignment horizontal="right" vertical="center" indent="1"/>
      <protection hidden="1"/>
    </xf>
    <xf numFmtId="4" fontId="31" fillId="0" borderId="5" xfId="1" applyNumberFormat="1" applyFont="1" applyBorder="1" applyAlignment="1" applyProtection="1">
      <alignment horizontal="right" vertical="center" indent="1"/>
      <protection locked="0"/>
    </xf>
    <xf numFmtId="3" fontId="31" fillId="0" borderId="5" xfId="1" applyNumberFormat="1" applyFont="1" applyBorder="1" applyAlignment="1" applyProtection="1">
      <alignment horizontal="right" vertical="center" indent="1"/>
    </xf>
    <xf numFmtId="3" fontId="31" fillId="0" borderId="35" xfId="1" applyNumberFormat="1" applyFont="1" applyBorder="1" applyAlignment="1" applyProtection="1">
      <alignment horizontal="right" vertical="center" indent="1"/>
      <protection locked="0"/>
    </xf>
    <xf numFmtId="3" fontId="37" fillId="0" borderId="35" xfId="1" applyNumberFormat="1" applyFont="1" applyBorder="1" applyAlignment="1" applyProtection="1">
      <alignment horizontal="right" vertical="center" wrapText="1" indent="1"/>
      <protection locked="0"/>
    </xf>
    <xf numFmtId="3" fontId="37" fillId="0" borderId="105" xfId="1" applyNumberFormat="1" applyFont="1" applyBorder="1" applyAlignment="1" applyProtection="1">
      <alignment horizontal="right" vertical="center" wrapText="1" indent="1"/>
      <protection locked="0"/>
    </xf>
    <xf numFmtId="3" fontId="37" fillId="0" borderId="5" xfId="1" applyNumberFormat="1" applyFont="1" applyBorder="1" applyAlignment="1" applyProtection="1">
      <alignment horizontal="right" vertical="center" wrapText="1" indent="1"/>
      <protection hidden="1"/>
    </xf>
    <xf numFmtId="3" fontId="37" fillId="0" borderId="82" xfId="1" applyNumberFormat="1" applyFont="1" applyBorder="1" applyAlignment="1" applyProtection="1">
      <alignment horizontal="right" vertical="center" wrapText="1" indent="1"/>
      <protection locked="0"/>
    </xf>
    <xf numFmtId="3" fontId="31" fillId="0" borderId="36" xfId="1" applyNumberFormat="1" applyFont="1" applyBorder="1" applyAlignment="1" applyProtection="1">
      <alignment horizontal="right" vertical="center" indent="1"/>
      <protection locked="0"/>
    </xf>
    <xf numFmtId="3" fontId="31" fillId="0" borderId="36" xfId="1" applyNumberFormat="1" applyFont="1" applyBorder="1" applyAlignment="1" applyProtection="1">
      <alignment horizontal="right" indent="1"/>
      <protection locked="0"/>
    </xf>
    <xf numFmtId="3" fontId="32" fillId="0" borderId="36" xfId="1" applyNumberFormat="1" applyFont="1" applyBorder="1" applyAlignment="1" applyProtection="1">
      <alignment horizontal="right" vertical="center" indent="1"/>
      <protection locked="0"/>
    </xf>
    <xf numFmtId="3" fontId="31" fillId="0" borderId="38" xfId="1" applyNumberFormat="1" applyFont="1" applyBorder="1" applyAlignment="1" applyProtection="1">
      <alignment horizontal="right" vertical="center" indent="1"/>
      <protection locked="0"/>
    </xf>
    <xf numFmtId="3" fontId="31" fillId="0" borderId="9" xfId="1" applyNumberFormat="1" applyFont="1" applyBorder="1" applyAlignment="1" applyProtection="1">
      <alignment horizontal="right" vertical="center" indent="1"/>
      <protection hidden="1"/>
    </xf>
    <xf numFmtId="3" fontId="32" fillId="0" borderId="33" xfId="1" applyNumberFormat="1" applyFont="1" applyBorder="1" applyAlignment="1" applyProtection="1">
      <alignment horizontal="right" vertical="top" wrapText="1" indent="1"/>
      <protection locked="0"/>
    </xf>
    <xf numFmtId="3" fontId="31" fillId="0" borderId="33" xfId="1" applyNumberFormat="1" applyFont="1" applyBorder="1" applyAlignment="1" applyProtection="1">
      <alignment horizontal="right" vertical="top" wrapText="1" indent="1"/>
      <protection locked="0"/>
    </xf>
    <xf numFmtId="3" fontId="31" fillId="0" borderId="36" xfId="1" applyNumberFormat="1" applyFont="1" applyBorder="1" applyAlignment="1" applyProtection="1">
      <alignment horizontal="right" vertical="top" wrapText="1" indent="1"/>
      <protection locked="0"/>
    </xf>
    <xf numFmtId="3" fontId="32" fillId="0" borderId="36" xfId="1" applyNumberFormat="1" applyFont="1" applyBorder="1" applyAlignment="1" applyProtection="1">
      <alignment horizontal="right" vertical="top" wrapText="1" indent="1"/>
      <protection locked="0"/>
    </xf>
    <xf numFmtId="3" fontId="32" fillId="0" borderId="38" xfId="1" applyNumberFormat="1" applyFont="1" applyBorder="1" applyAlignment="1" applyProtection="1">
      <alignment horizontal="right" vertical="top" wrapText="1" indent="1"/>
      <protection locked="0"/>
    </xf>
    <xf numFmtId="3" fontId="32" fillId="3" borderId="28" xfId="1" applyNumberFormat="1" applyFont="1" applyFill="1" applyBorder="1" applyAlignment="1">
      <alignment horizontal="right" vertical="center" indent="1"/>
    </xf>
    <xf numFmtId="3" fontId="32" fillId="3" borderId="37" xfId="1" applyNumberFormat="1" applyFont="1" applyFill="1" applyBorder="1" applyAlignment="1">
      <alignment horizontal="right" vertical="center" indent="1"/>
    </xf>
    <xf numFmtId="3" fontId="31" fillId="3" borderId="28" xfId="1" applyNumberFormat="1" applyFont="1" applyFill="1" applyBorder="1" applyAlignment="1">
      <alignment horizontal="right" vertical="center" indent="1"/>
    </xf>
    <xf numFmtId="3" fontId="31" fillId="6" borderId="29" xfId="1" applyNumberFormat="1" applyFont="1" applyFill="1" applyBorder="1" applyAlignment="1">
      <alignment horizontal="right" vertical="center" indent="1"/>
    </xf>
    <xf numFmtId="3" fontId="31" fillId="6" borderId="106" xfId="1" applyNumberFormat="1" applyFont="1" applyFill="1" applyBorder="1" applyAlignment="1">
      <alignment horizontal="right" vertical="center" indent="1"/>
    </xf>
    <xf numFmtId="3" fontId="31" fillId="3" borderId="29" xfId="1" applyNumberFormat="1" applyFont="1" applyFill="1" applyBorder="1" applyAlignment="1">
      <alignment horizontal="right" vertical="center" indent="1"/>
    </xf>
    <xf numFmtId="3" fontId="31" fillId="6" borderId="30" xfId="1" applyNumberFormat="1" applyFont="1" applyFill="1" applyBorder="1" applyAlignment="1">
      <alignment horizontal="right" vertical="center" indent="1"/>
    </xf>
    <xf numFmtId="3" fontId="31" fillId="6" borderId="107" xfId="1" applyNumberFormat="1" applyFont="1" applyFill="1" applyBorder="1" applyAlignment="1">
      <alignment horizontal="right" vertical="center" indent="1"/>
    </xf>
    <xf numFmtId="3" fontId="31" fillId="6" borderId="108" xfId="1" applyNumberFormat="1" applyFont="1" applyFill="1" applyBorder="1" applyAlignment="1">
      <alignment horizontal="right" vertical="center" indent="1"/>
    </xf>
    <xf numFmtId="3" fontId="31" fillId="3" borderId="30" xfId="1" applyNumberFormat="1" applyFont="1" applyFill="1" applyBorder="1" applyAlignment="1">
      <alignment horizontal="right" vertical="center" indent="1"/>
    </xf>
    <xf numFmtId="164" fontId="31" fillId="2" borderId="107" xfId="1" applyNumberFormat="1" applyFont="1" applyFill="1" applyBorder="1" applyAlignment="1">
      <alignment horizontal="right" vertical="center" indent="1"/>
    </xf>
    <xf numFmtId="3" fontId="31" fillId="6" borderId="31" xfId="1" applyNumberFormat="1" applyFont="1" applyFill="1" applyBorder="1" applyAlignment="1">
      <alignment horizontal="right" vertical="center" indent="1"/>
    </xf>
    <xf numFmtId="3" fontId="31" fillId="6" borderId="109" xfId="1" applyNumberFormat="1" applyFont="1" applyFill="1" applyBorder="1" applyAlignment="1">
      <alignment horizontal="right" vertical="center" indent="1"/>
    </xf>
    <xf numFmtId="3" fontId="31" fillId="3" borderId="31" xfId="1" applyNumberFormat="1" applyFont="1" applyFill="1" applyBorder="1" applyAlignment="1">
      <alignment horizontal="right" vertical="center" indent="1"/>
    </xf>
    <xf numFmtId="0" fontId="31" fillId="0" borderId="42" xfId="1" applyFont="1" applyBorder="1" applyAlignment="1" applyProtection="1">
      <alignment horizontal="right" vertical="center" indent="1"/>
      <protection locked="0"/>
    </xf>
    <xf numFmtId="0" fontId="31" fillId="0" borderId="40" xfId="1" applyFont="1" applyBorder="1" applyAlignment="1" applyProtection="1">
      <alignment horizontal="right" vertical="center" indent="1"/>
      <protection locked="0"/>
    </xf>
    <xf numFmtId="0" fontId="31" fillId="0" borderId="40" xfId="1" applyFont="1" applyBorder="1" applyAlignment="1">
      <alignment horizontal="right" vertical="center" indent="1"/>
    </xf>
    <xf numFmtId="0" fontId="31" fillId="0" borderId="110" xfId="1" applyFont="1" applyBorder="1" applyAlignment="1">
      <alignment horizontal="right" vertical="center" indent="1"/>
    </xf>
    <xf numFmtId="3" fontId="31" fillId="5" borderId="63" xfId="1" applyNumberFormat="1" applyFont="1" applyFill="1" applyBorder="1" applyAlignment="1" applyProtection="1">
      <alignment horizontal="right" vertical="center" indent="1"/>
      <protection locked="0"/>
    </xf>
    <xf numFmtId="3" fontId="31" fillId="5" borderId="111" xfId="1" applyNumberFormat="1" applyFont="1" applyFill="1" applyBorder="1" applyAlignment="1" applyProtection="1">
      <alignment horizontal="right" vertical="center" indent="1"/>
      <protection locked="0"/>
    </xf>
    <xf numFmtId="3" fontId="31" fillId="5" borderId="112" xfId="1" applyNumberFormat="1" applyFont="1" applyFill="1" applyBorder="1" applyAlignment="1" applyProtection="1">
      <alignment horizontal="right" vertical="center" indent="1"/>
      <protection locked="0"/>
    </xf>
    <xf numFmtId="3" fontId="31" fillId="5" borderId="113" xfId="1" applyNumberFormat="1" applyFont="1" applyFill="1" applyBorder="1" applyAlignment="1" applyProtection="1">
      <alignment horizontal="right" vertical="center" indent="1"/>
      <protection locked="0"/>
    </xf>
    <xf numFmtId="3" fontId="31" fillId="5" borderId="52" xfId="1" applyNumberFormat="1" applyFont="1" applyFill="1" applyBorder="1" applyAlignment="1" applyProtection="1">
      <alignment horizontal="right" vertical="center" indent="1"/>
      <protection locked="0"/>
    </xf>
    <xf numFmtId="3" fontId="31" fillId="15" borderId="112" xfId="1" applyNumberFormat="1" applyFont="1" applyFill="1" applyBorder="1" applyAlignment="1">
      <alignment horizontal="right" vertical="center" indent="1"/>
    </xf>
    <xf numFmtId="3" fontId="31" fillId="0" borderId="115" xfId="1" applyNumberFormat="1" applyFont="1" applyBorder="1" applyAlignment="1" applyProtection="1">
      <alignment horizontal="right" vertical="center" indent="1"/>
      <protection locked="0"/>
    </xf>
    <xf numFmtId="3" fontId="31" fillId="0" borderId="24" xfId="1" applyNumberFormat="1" applyFont="1" applyBorder="1" applyAlignment="1" applyProtection="1">
      <alignment horizontal="right" vertical="center" indent="1"/>
      <protection locked="0"/>
    </xf>
    <xf numFmtId="3" fontId="31" fillId="0" borderId="109" xfId="1" applyNumberFormat="1" applyFont="1" applyFill="1" applyBorder="1" applyAlignment="1">
      <alignment horizontal="right" vertical="center" indent="1"/>
    </xf>
    <xf numFmtId="3" fontId="31" fillId="0" borderId="25" xfId="1" applyNumberFormat="1" applyFont="1" applyBorder="1" applyAlignment="1" applyProtection="1">
      <alignment horizontal="right" vertical="center" indent="1"/>
      <protection locked="0"/>
    </xf>
    <xf numFmtId="3" fontId="31" fillId="0" borderId="34" xfId="1" applyNumberFormat="1" applyFont="1" applyFill="1" applyBorder="1" applyAlignment="1" applyProtection="1">
      <alignment horizontal="right" vertical="center" wrapText="1" indent="1"/>
      <protection locked="0"/>
    </xf>
    <xf numFmtId="3" fontId="31" fillId="0" borderId="35" xfId="1" applyNumberFormat="1" applyFont="1" applyFill="1" applyBorder="1" applyAlignment="1" applyProtection="1">
      <alignment horizontal="right" vertical="center" wrapText="1" indent="1"/>
      <protection locked="0"/>
    </xf>
    <xf numFmtId="0" fontId="31" fillId="0" borderId="37" xfId="1" applyFont="1" applyFill="1" applyBorder="1" applyAlignment="1" applyProtection="1">
      <alignment horizontal="right" vertical="center" wrapText="1" indent="1"/>
      <protection locked="0"/>
    </xf>
    <xf numFmtId="0" fontId="31" fillId="0" borderId="22" xfId="1" applyFont="1" applyFill="1" applyBorder="1" applyAlignment="1" applyProtection="1">
      <alignment horizontal="right" vertical="center" wrapText="1" indent="1"/>
      <protection locked="0"/>
    </xf>
    <xf numFmtId="3" fontId="31" fillId="0" borderId="18" xfId="1" applyNumberFormat="1" applyFont="1" applyFill="1" applyBorder="1" applyAlignment="1" applyProtection="1">
      <alignment horizontal="right" vertical="center" wrapText="1" indent="1"/>
      <protection locked="0"/>
    </xf>
    <xf numFmtId="3" fontId="32" fillId="0" borderId="24" xfId="1" applyNumberFormat="1" applyFont="1" applyFill="1" applyBorder="1" applyAlignment="1" applyProtection="1">
      <alignment horizontal="right" vertical="center" wrapText="1" indent="1"/>
      <protection locked="0"/>
    </xf>
    <xf numFmtId="0" fontId="31" fillId="0" borderId="32" xfId="1" applyFont="1" applyFill="1" applyBorder="1" applyAlignment="1" applyProtection="1">
      <alignment horizontal="right" vertical="center" wrapText="1" indent="1"/>
      <protection locked="0"/>
    </xf>
    <xf numFmtId="0" fontId="31" fillId="0" borderId="48" xfId="1" applyFont="1" applyFill="1" applyBorder="1" applyAlignment="1" applyProtection="1">
      <alignment horizontal="right" vertical="center" wrapText="1" indent="1"/>
      <protection locked="0"/>
    </xf>
    <xf numFmtId="0" fontId="31" fillId="0" borderId="34" xfId="1" applyFont="1" applyFill="1" applyBorder="1" applyAlignment="1" applyProtection="1">
      <alignment horizontal="right" vertical="center" wrapText="1" indent="1"/>
      <protection locked="0"/>
    </xf>
    <xf numFmtId="0" fontId="31" fillId="0" borderId="35" xfId="1" applyFont="1" applyFill="1" applyBorder="1" applyAlignment="1" applyProtection="1">
      <alignment horizontal="right" vertical="center" wrapText="1" indent="1"/>
      <protection locked="0"/>
    </xf>
    <xf numFmtId="0" fontId="0" fillId="0" borderId="116" xfId="0" applyFont="1" applyBorder="1" applyAlignment="1">
      <alignment horizontal="right" vertical="center" indent="1"/>
    </xf>
    <xf numFmtId="0" fontId="0" fillId="0" borderId="35" xfId="0" applyFont="1" applyBorder="1" applyAlignment="1">
      <alignment horizontal="right" vertical="center" indent="1"/>
    </xf>
    <xf numFmtId="0" fontId="31" fillId="10" borderId="32" xfId="1" applyFont="1" applyFill="1" applyBorder="1" applyAlignment="1" applyProtection="1">
      <alignment horizontal="right" vertical="center" indent="1"/>
      <protection locked="0"/>
    </xf>
    <xf numFmtId="0" fontId="0" fillId="10" borderId="35" xfId="0" applyFill="1" applyBorder="1" applyAlignment="1">
      <alignment horizontal="right" vertical="center" indent="1"/>
    </xf>
    <xf numFmtId="0" fontId="31" fillId="0" borderId="51" xfId="1" applyFont="1" applyFill="1" applyBorder="1" applyAlignment="1" applyProtection="1">
      <alignment horizontal="right" vertical="center" wrapText="1" indent="1"/>
      <protection locked="0"/>
    </xf>
    <xf numFmtId="0" fontId="31" fillId="10" borderId="22" xfId="1" applyFont="1" applyFill="1" applyBorder="1" applyAlignment="1" applyProtection="1">
      <alignment horizontal="right" vertical="center" indent="1"/>
      <protection locked="0"/>
    </xf>
    <xf numFmtId="0" fontId="0" fillId="10" borderId="63" xfId="0" applyFill="1" applyBorder="1" applyAlignment="1">
      <alignment horizontal="right" vertical="center" indent="1"/>
    </xf>
    <xf numFmtId="0" fontId="31" fillId="0" borderId="23" xfId="1" applyFont="1" applyFill="1" applyBorder="1" applyAlignment="1" applyProtection="1">
      <alignment horizontal="right" vertical="center" wrapText="1" indent="1"/>
      <protection locked="0"/>
    </xf>
    <xf numFmtId="0" fontId="31" fillId="0" borderId="52" xfId="1" applyFont="1" applyFill="1" applyBorder="1" applyAlignment="1" applyProtection="1">
      <alignment horizontal="right" vertical="center" wrapText="1" indent="1"/>
      <protection locked="0"/>
    </xf>
    <xf numFmtId="0" fontId="31" fillId="10" borderId="23" xfId="1" applyFont="1" applyFill="1" applyBorder="1" applyAlignment="1" applyProtection="1">
      <alignment horizontal="right" vertical="center" wrapText="1" indent="1"/>
      <protection locked="0"/>
    </xf>
    <xf numFmtId="0" fontId="0" fillId="10" borderId="83" xfId="0" applyFill="1" applyBorder="1" applyAlignment="1">
      <alignment horizontal="right" vertical="center" indent="1"/>
    </xf>
    <xf numFmtId="0" fontId="32" fillId="0" borderId="3" xfId="1" applyFont="1" applyFill="1" applyBorder="1" applyAlignment="1" applyProtection="1">
      <alignment horizontal="right" vertical="center" wrapText="1" indent="1"/>
      <protection locked="0"/>
    </xf>
    <xf numFmtId="0" fontId="32" fillId="0" borderId="12" xfId="1" applyFont="1" applyFill="1" applyBorder="1" applyAlignment="1" applyProtection="1">
      <alignment horizontal="right" vertical="center" wrapText="1" indent="1"/>
      <protection locked="0"/>
    </xf>
    <xf numFmtId="0" fontId="32" fillId="0" borderId="4" xfId="1" applyFont="1" applyFill="1" applyBorder="1" applyAlignment="1" applyProtection="1">
      <alignment horizontal="right" vertical="center" wrapText="1" indent="1"/>
      <protection locked="0"/>
    </xf>
    <xf numFmtId="0" fontId="32" fillId="0" borderId="5" xfId="1" applyFont="1" applyFill="1" applyBorder="1" applyAlignment="1" applyProtection="1">
      <alignment horizontal="right" vertical="center" wrapText="1" indent="1"/>
      <protection locked="0"/>
    </xf>
    <xf numFmtId="3" fontId="32" fillId="0" borderId="3" xfId="1" applyNumberFormat="1" applyFont="1" applyFill="1" applyBorder="1" applyAlignment="1" applyProtection="1">
      <alignment horizontal="right" vertical="center" wrapText="1" indent="1"/>
      <protection locked="0"/>
    </xf>
    <xf numFmtId="3" fontId="32" fillId="0" borderId="4" xfId="1" applyNumberFormat="1" applyFont="1" applyFill="1" applyBorder="1" applyAlignment="1" applyProtection="1">
      <alignment horizontal="right" vertical="center" wrapText="1" indent="1"/>
      <protection locked="0"/>
    </xf>
    <xf numFmtId="3" fontId="32" fillId="0" borderId="5" xfId="1" applyNumberFormat="1" applyFont="1" applyFill="1" applyBorder="1" applyAlignment="1" applyProtection="1">
      <alignment horizontal="right" vertical="center" wrapText="1" indent="1"/>
      <protection locked="0"/>
    </xf>
    <xf numFmtId="0" fontId="0" fillId="0" borderId="3" xfId="0" applyFont="1" applyBorder="1" applyAlignment="1">
      <alignment horizontal="right" vertical="center" indent="1"/>
    </xf>
    <xf numFmtId="0" fontId="0" fillId="0" borderId="5" xfId="0" applyFont="1" applyBorder="1" applyAlignment="1">
      <alignment horizontal="right" vertical="center" indent="1"/>
    </xf>
    <xf numFmtId="0" fontId="28" fillId="0" borderId="3" xfId="0" applyFont="1" applyBorder="1" applyAlignment="1">
      <alignment horizontal="right" vertical="center" indent="1"/>
    </xf>
    <xf numFmtId="0" fontId="28" fillId="0" borderId="5" xfId="0" applyFont="1" applyBorder="1" applyAlignment="1">
      <alignment horizontal="right" vertical="center" indent="1"/>
    </xf>
    <xf numFmtId="0" fontId="0" fillId="0" borderId="17" xfId="0" applyFont="1" applyBorder="1" applyAlignment="1">
      <alignment horizontal="right" vertical="center" indent="1"/>
    </xf>
    <xf numFmtId="0" fontId="32" fillId="10" borderId="3" xfId="1" applyFont="1" applyFill="1" applyBorder="1" applyAlignment="1" applyProtection="1">
      <alignment horizontal="right" vertical="center" wrapText="1" indent="1"/>
      <protection locked="0"/>
    </xf>
    <xf numFmtId="0" fontId="0" fillId="10" borderId="5" xfId="0" applyFill="1" applyBorder="1" applyAlignment="1">
      <alignment horizontal="right" vertical="center" indent="1"/>
    </xf>
    <xf numFmtId="3" fontId="32" fillId="8" borderId="50" xfId="1" applyNumberFormat="1" applyFont="1" applyFill="1" applyBorder="1" applyAlignment="1" applyProtection="1">
      <alignment horizontal="right" vertical="center" wrapText="1" indent="1"/>
      <protection locked="0"/>
    </xf>
    <xf numFmtId="164" fontId="32" fillId="8" borderId="82" xfId="1" applyNumberFormat="1" applyFont="1" applyFill="1" applyBorder="1" applyAlignment="1">
      <alignment horizontal="right" vertical="center" indent="1"/>
    </xf>
    <xf numFmtId="0" fontId="31" fillId="0" borderId="37" xfId="1" applyFont="1" applyBorder="1" applyAlignment="1">
      <alignment horizontal="right" vertical="center" indent="1"/>
    </xf>
    <xf numFmtId="164" fontId="31" fillId="2" borderId="37" xfId="1" applyNumberFormat="1" applyFont="1" applyFill="1" applyBorder="1" applyAlignment="1">
      <alignment horizontal="right" vertical="center" indent="1"/>
    </xf>
    <xf numFmtId="3" fontId="31" fillId="0" borderId="33" xfId="1" applyNumberFormat="1" applyFont="1" applyBorder="1" applyAlignment="1" applyProtection="1">
      <alignment horizontal="right" vertical="center" indent="1"/>
      <protection locked="0"/>
    </xf>
    <xf numFmtId="3" fontId="32" fillId="8" borderId="34" xfId="1" applyNumberFormat="1" applyFont="1" applyFill="1" applyBorder="1" applyAlignment="1" applyProtection="1">
      <alignment horizontal="right" vertical="center" wrapText="1" indent="1"/>
      <protection locked="0"/>
    </xf>
    <xf numFmtId="164" fontId="32" fillId="8" borderId="37" xfId="1" applyNumberFormat="1" applyFont="1" applyFill="1" applyBorder="1" applyAlignment="1">
      <alignment horizontal="right" vertical="center" indent="1"/>
    </xf>
    <xf numFmtId="164" fontId="32" fillId="8" borderId="35" xfId="1" applyNumberFormat="1" applyFont="1" applyFill="1" applyBorder="1" applyAlignment="1">
      <alignment horizontal="right" vertical="center" indent="1"/>
    </xf>
    <xf numFmtId="164" fontId="31" fillId="2" borderId="39" xfId="1" applyNumberFormat="1" applyFont="1" applyFill="1" applyBorder="1" applyAlignment="1">
      <alignment horizontal="right" vertical="center" indent="1"/>
    </xf>
    <xf numFmtId="3" fontId="32" fillId="0" borderId="4" xfId="1" applyNumberFormat="1" applyFont="1" applyFill="1" applyBorder="1" applyAlignment="1" applyProtection="1">
      <alignment horizontal="right" vertical="center" indent="1"/>
      <protection hidden="1"/>
    </xf>
    <xf numFmtId="164" fontId="32" fillId="2" borderId="5" xfId="1" applyNumberFormat="1" applyFont="1" applyFill="1" applyBorder="1" applyAlignment="1">
      <alignment horizontal="right" vertical="center" indent="1"/>
    </xf>
    <xf numFmtId="3" fontId="31" fillId="8" borderId="91" xfId="1" applyNumberFormat="1" applyFont="1" applyFill="1" applyBorder="1" applyAlignment="1">
      <alignment horizontal="right" vertical="center" indent="1"/>
    </xf>
    <xf numFmtId="3" fontId="31" fillId="8" borderId="46" xfId="1" applyNumberFormat="1" applyFont="1" applyFill="1" applyBorder="1" applyAlignment="1">
      <alignment horizontal="right" vertical="center" indent="1"/>
    </xf>
    <xf numFmtId="3" fontId="31" fillId="8" borderId="47" xfId="1" applyNumberFormat="1" applyFont="1" applyFill="1" applyBorder="1" applyAlignment="1">
      <alignment horizontal="right" vertical="center" indent="1"/>
    </xf>
    <xf numFmtId="3" fontId="31" fillId="8" borderId="118" xfId="1" applyNumberFormat="1" applyFont="1" applyFill="1" applyBorder="1" applyAlignment="1">
      <alignment horizontal="right" vertical="center" indent="1"/>
    </xf>
    <xf numFmtId="3" fontId="44" fillId="0" borderId="0" xfId="0" applyNumberFormat="1" applyFont="1" applyAlignment="1">
      <alignment horizontal="right" vertical="center" indent="1"/>
    </xf>
    <xf numFmtId="3" fontId="31" fillId="3" borderId="22" xfId="1" applyNumberFormat="1" applyFont="1" applyFill="1" applyBorder="1" applyAlignment="1">
      <alignment horizontal="right" vertical="center" indent="1"/>
    </xf>
    <xf numFmtId="3" fontId="31" fillId="3" borderId="37" xfId="1" applyNumberFormat="1" applyFont="1" applyFill="1" applyBorder="1" applyAlignment="1">
      <alignment horizontal="right" vertical="center" indent="1"/>
    </xf>
    <xf numFmtId="3" fontId="31" fillId="3" borderId="74" xfId="1" applyNumberFormat="1" applyFont="1" applyFill="1" applyBorder="1" applyAlignment="1">
      <alignment horizontal="right" vertical="center" indent="1"/>
    </xf>
    <xf numFmtId="3" fontId="31" fillId="3" borderId="51" xfId="1" applyNumberFormat="1" applyFont="1" applyFill="1" applyBorder="1" applyAlignment="1">
      <alignment horizontal="right" vertical="center" indent="1"/>
    </xf>
    <xf numFmtId="3" fontId="31" fillId="3" borderId="63" xfId="1" applyNumberFormat="1" applyFont="1" applyFill="1" applyBorder="1" applyAlignment="1">
      <alignment horizontal="right" vertical="center" indent="1"/>
    </xf>
    <xf numFmtId="3" fontId="31" fillId="0" borderId="22" xfId="1" applyNumberFormat="1" applyFont="1" applyFill="1" applyBorder="1" applyAlignment="1">
      <alignment horizontal="right" vertical="center" indent="1"/>
    </xf>
    <xf numFmtId="3" fontId="31" fillId="0" borderId="37" xfId="1" applyNumberFormat="1" applyFont="1" applyFill="1" applyBorder="1" applyAlignment="1">
      <alignment horizontal="right" vertical="center" indent="1"/>
    </xf>
    <xf numFmtId="3" fontId="31" fillId="0" borderId="74" xfId="1" applyNumberFormat="1" applyFont="1" applyFill="1" applyBorder="1" applyAlignment="1">
      <alignment horizontal="right" vertical="center" indent="1"/>
    </xf>
    <xf numFmtId="3" fontId="31" fillId="0" borderId="51" xfId="1" applyNumberFormat="1" applyFont="1" applyFill="1" applyBorder="1" applyAlignment="1">
      <alignment horizontal="right" vertical="center" indent="1"/>
    </xf>
    <xf numFmtId="3" fontId="31" fillId="0" borderId="63" xfId="1" applyNumberFormat="1" applyFont="1" applyFill="1" applyBorder="1" applyAlignment="1">
      <alignment horizontal="right" vertical="center" indent="1"/>
    </xf>
    <xf numFmtId="3" fontId="41" fillId="0" borderId="0" xfId="0" applyNumberFormat="1" applyFont="1" applyAlignment="1">
      <alignment horizontal="right" vertical="center" indent="1"/>
    </xf>
    <xf numFmtId="3" fontId="31" fillId="0" borderId="23" xfId="1" applyNumberFormat="1" applyFont="1" applyFill="1" applyBorder="1" applyAlignment="1">
      <alignment horizontal="right" vertical="center" indent="1"/>
    </xf>
    <xf numFmtId="3" fontId="31" fillId="0" borderId="39" xfId="1" applyNumberFormat="1" applyFont="1" applyFill="1" applyBorder="1" applyAlignment="1">
      <alignment horizontal="right" vertical="center" indent="1"/>
    </xf>
    <xf numFmtId="3" fontId="31" fillId="0" borderId="119" xfId="1" applyNumberFormat="1" applyFont="1" applyFill="1" applyBorder="1" applyAlignment="1">
      <alignment horizontal="right" vertical="center" indent="1"/>
    </xf>
    <xf numFmtId="3" fontId="31" fillId="0" borderId="52" xfId="1" applyNumberFormat="1" applyFont="1" applyFill="1" applyBorder="1" applyAlignment="1">
      <alignment horizontal="right" vertical="center" indent="1"/>
    </xf>
    <xf numFmtId="3" fontId="31" fillId="0" borderId="83" xfId="1" applyNumberFormat="1" applyFont="1" applyFill="1" applyBorder="1" applyAlignment="1">
      <alignment horizontal="right" vertical="center" indent="1"/>
    </xf>
    <xf numFmtId="3" fontId="31" fillId="8" borderId="22" xfId="1" applyNumberFormat="1" applyFont="1" applyFill="1" applyBorder="1" applyAlignment="1">
      <alignment horizontal="right" vertical="center" indent="1"/>
    </xf>
    <xf numFmtId="3" fontId="31" fillId="8" borderId="37" xfId="1" applyNumberFormat="1" applyFont="1" applyFill="1" applyBorder="1" applyAlignment="1">
      <alignment horizontal="right" vertical="center" indent="1"/>
    </xf>
    <xf numFmtId="3" fontId="31" fillId="8" borderId="74" xfId="1" applyNumberFormat="1" applyFont="1" applyFill="1" applyBorder="1" applyAlignment="1">
      <alignment horizontal="right" vertical="center" indent="1"/>
    </xf>
    <xf numFmtId="3" fontId="31" fillId="8" borderId="51" xfId="1" applyNumberFormat="1" applyFont="1" applyFill="1" applyBorder="1" applyAlignment="1">
      <alignment horizontal="right" vertical="center" indent="1"/>
    </xf>
    <xf numFmtId="3" fontId="31" fillId="8" borderId="63" xfId="1" applyNumberFormat="1" applyFont="1" applyFill="1" applyBorder="1" applyAlignment="1">
      <alignment horizontal="right" vertical="center" indent="1"/>
    </xf>
    <xf numFmtId="3" fontId="31" fillId="8" borderId="3" xfId="1" applyNumberFormat="1" applyFont="1" applyFill="1" applyBorder="1" applyAlignment="1">
      <alignment horizontal="right" vertical="center" indent="1"/>
    </xf>
    <xf numFmtId="3" fontId="31" fillId="8" borderId="4" xfId="1" applyNumberFormat="1" applyFont="1" applyFill="1" applyBorder="1" applyAlignment="1">
      <alignment horizontal="right" vertical="center" indent="1"/>
    </xf>
    <xf numFmtId="3" fontId="31" fillId="8" borderId="5" xfId="1" applyNumberFormat="1" applyFont="1" applyFill="1" applyBorder="1" applyAlignment="1">
      <alignment horizontal="right" vertical="center" indent="1"/>
    </xf>
    <xf numFmtId="3" fontId="12" fillId="0" borderId="49" xfId="4" applyNumberFormat="1" applyFont="1" applyBorder="1" applyAlignment="1">
      <alignment horizontal="right" vertical="center" indent="1"/>
    </xf>
    <xf numFmtId="3" fontId="12" fillId="0" borderId="50" xfId="4" applyNumberFormat="1" applyFont="1" applyBorder="1" applyAlignment="1">
      <alignment horizontal="right" vertical="center" indent="1"/>
    </xf>
    <xf numFmtId="3" fontId="31" fillId="0" borderId="50" xfId="1" applyNumberFormat="1" applyFont="1" applyFill="1" applyBorder="1" applyAlignment="1">
      <alignment horizontal="right" vertical="center" indent="1"/>
    </xf>
    <xf numFmtId="3" fontId="31" fillId="0" borderId="82" xfId="1" applyNumberFormat="1" applyFont="1" applyFill="1" applyBorder="1" applyAlignment="1">
      <alignment horizontal="right" vertical="center" indent="1"/>
    </xf>
    <xf numFmtId="3" fontId="12" fillId="0" borderId="0" xfId="4" applyNumberFormat="1" applyFont="1" applyAlignment="1">
      <alignment horizontal="right" vertical="center" indent="1"/>
    </xf>
    <xf numFmtId="3" fontId="12" fillId="0" borderId="32" xfId="4" applyNumberFormat="1" applyFont="1" applyBorder="1" applyAlignment="1">
      <alignment horizontal="right" vertical="center" indent="1"/>
    </xf>
    <xf numFmtId="3" fontId="12" fillId="0" borderId="34" xfId="4" applyNumberFormat="1" applyFont="1" applyBorder="1" applyAlignment="1">
      <alignment horizontal="right" vertical="center" indent="1"/>
    </xf>
    <xf numFmtId="3" fontId="6" fillId="0" borderId="22" xfId="4" applyNumberFormat="1" applyFont="1" applyBorder="1" applyAlignment="1">
      <alignment horizontal="right" vertical="center" indent="1"/>
    </xf>
    <xf numFmtId="3" fontId="6" fillId="0" borderId="37" xfId="4" applyNumberFormat="1" applyFont="1" applyBorder="1" applyAlignment="1">
      <alignment horizontal="right" vertical="center" indent="1"/>
    </xf>
    <xf numFmtId="3" fontId="6" fillId="0" borderId="0" xfId="4" applyNumberFormat="1" applyFont="1" applyAlignment="1">
      <alignment horizontal="right" vertical="center" indent="1"/>
    </xf>
    <xf numFmtId="3" fontId="6" fillId="0" borderId="23" xfId="4" applyNumberFormat="1" applyFont="1" applyBorder="1" applyAlignment="1">
      <alignment horizontal="right" vertical="center" indent="1"/>
    </xf>
    <xf numFmtId="3" fontId="6" fillId="0" borderId="39" xfId="4" applyNumberFormat="1" applyFont="1" applyBorder="1" applyAlignment="1">
      <alignment horizontal="right" vertical="center" indent="1"/>
    </xf>
    <xf numFmtId="3" fontId="6" fillId="0" borderId="8" xfId="4" applyNumberFormat="1" applyFont="1" applyBorder="1" applyAlignment="1">
      <alignment horizontal="right" vertical="center" indent="1"/>
    </xf>
    <xf numFmtId="3" fontId="6" fillId="0" borderId="18" xfId="4" applyNumberFormat="1" applyFont="1" applyBorder="1" applyAlignment="1">
      <alignment horizontal="right" vertical="center" indent="1"/>
    </xf>
    <xf numFmtId="3" fontId="22" fillId="0" borderId="0" xfId="4" applyNumberFormat="1" applyFont="1" applyAlignment="1">
      <alignment horizontal="right" vertical="center" indent="1"/>
    </xf>
    <xf numFmtId="3" fontId="41" fillId="0" borderId="45" xfId="0" applyNumberFormat="1" applyFont="1" applyFill="1" applyBorder="1" applyAlignment="1">
      <alignment horizontal="right" vertical="center" indent="1"/>
    </xf>
    <xf numFmtId="3" fontId="44" fillId="0" borderId="51" xfId="0" applyNumberFormat="1" applyFont="1" applyBorder="1" applyAlignment="1">
      <alignment horizontal="right" vertical="center" indent="1"/>
    </xf>
    <xf numFmtId="3" fontId="44" fillId="0" borderId="37" xfId="0" applyNumberFormat="1" applyFont="1" applyBorder="1" applyAlignment="1">
      <alignment horizontal="right" vertical="center" indent="1"/>
    </xf>
    <xf numFmtId="3" fontId="44" fillId="0" borderId="45" xfId="0" applyNumberFormat="1" applyFont="1" applyFill="1" applyBorder="1" applyAlignment="1">
      <alignment horizontal="right" vertical="center" indent="1"/>
    </xf>
    <xf numFmtId="3" fontId="44" fillId="0" borderId="22" xfId="0" applyNumberFormat="1" applyFont="1" applyBorder="1" applyAlignment="1">
      <alignment horizontal="right" vertical="center" indent="1"/>
    </xf>
    <xf numFmtId="3" fontId="41" fillId="0" borderId="51" xfId="0" applyNumberFormat="1" applyFont="1" applyBorder="1" applyAlignment="1">
      <alignment horizontal="right" vertical="center" indent="1"/>
    </xf>
    <xf numFmtId="3" fontId="41" fillId="0" borderId="37" xfId="0" applyNumberFormat="1" applyFont="1" applyBorder="1" applyAlignment="1">
      <alignment horizontal="right" vertical="center" indent="1"/>
    </xf>
    <xf numFmtId="3" fontId="41" fillId="0" borderId="22" xfId="0" applyNumberFormat="1" applyFont="1" applyBorder="1" applyAlignment="1">
      <alignment horizontal="right" vertical="center" indent="1"/>
    </xf>
    <xf numFmtId="3" fontId="41" fillId="0" borderId="52" xfId="0" applyNumberFormat="1" applyFont="1" applyBorder="1" applyAlignment="1">
      <alignment horizontal="right" vertical="center" indent="1"/>
    </xf>
    <xf numFmtId="3" fontId="41" fillId="0" borderId="39" xfId="0" applyNumberFormat="1" applyFont="1" applyBorder="1" applyAlignment="1">
      <alignment horizontal="right" vertical="center" indent="1"/>
    </xf>
    <xf numFmtId="3" fontId="41" fillId="0" borderId="23" xfId="0" applyNumberFormat="1" applyFont="1" applyBorder="1" applyAlignment="1">
      <alignment horizontal="right" vertical="center" indent="1"/>
    </xf>
    <xf numFmtId="3" fontId="31" fillId="4" borderId="3" xfId="1" applyNumberFormat="1" applyFont="1" applyFill="1" applyBorder="1" applyAlignment="1">
      <alignment horizontal="right" vertical="center" indent="1"/>
    </xf>
    <xf numFmtId="3" fontId="31" fillId="4" borderId="4" xfId="1" applyNumberFormat="1" applyFont="1" applyFill="1" applyBorder="1" applyAlignment="1">
      <alignment horizontal="right" vertical="center" indent="1"/>
    </xf>
    <xf numFmtId="3" fontId="31" fillId="4" borderId="12" xfId="1" applyNumberFormat="1" applyFont="1" applyFill="1" applyBorder="1" applyAlignment="1">
      <alignment horizontal="right" vertical="center" indent="1"/>
    </xf>
    <xf numFmtId="3" fontId="31" fillId="4" borderId="5" xfId="1" applyNumberFormat="1" applyFont="1" applyFill="1" applyBorder="1" applyAlignment="1">
      <alignment horizontal="right" vertical="center" indent="1"/>
    </xf>
    <xf numFmtId="3" fontId="0" fillId="0" borderId="0" xfId="0" applyNumberFormat="1" applyFont="1" applyFill="1" applyBorder="1" applyAlignment="1">
      <alignment horizontal="right" vertical="center" indent="1"/>
    </xf>
    <xf numFmtId="3" fontId="31" fillId="9" borderId="73" xfId="1" applyNumberFormat="1" applyFont="1" applyFill="1" applyBorder="1" applyAlignment="1">
      <alignment horizontal="right" vertical="center" indent="1"/>
    </xf>
    <xf numFmtId="3" fontId="31" fillId="9" borderId="120" xfId="1" applyNumberFormat="1" applyFont="1" applyFill="1" applyBorder="1" applyAlignment="1">
      <alignment horizontal="right" vertical="center" indent="1"/>
    </xf>
    <xf numFmtId="3" fontId="31" fillId="9" borderId="121" xfId="1" applyNumberFormat="1" applyFont="1" applyFill="1" applyBorder="1" applyAlignment="1">
      <alignment horizontal="right" vertical="center" indent="1"/>
    </xf>
    <xf numFmtId="3" fontId="31" fillId="4" borderId="67" xfId="1" applyNumberFormat="1" applyFont="1" applyFill="1" applyBorder="1" applyAlignment="1">
      <alignment horizontal="right" vertical="center" indent="1"/>
    </xf>
    <xf numFmtId="3" fontId="31" fillId="4" borderId="122" xfId="1" applyNumberFormat="1" applyFont="1" applyFill="1" applyBorder="1" applyAlignment="1">
      <alignment horizontal="right" vertical="center" indent="1"/>
    </xf>
    <xf numFmtId="3" fontId="31" fillId="4" borderId="123" xfId="1" applyNumberFormat="1" applyFont="1" applyFill="1" applyBorder="1" applyAlignment="1">
      <alignment horizontal="right" vertical="center" indent="1"/>
    </xf>
    <xf numFmtId="3" fontId="31" fillId="6" borderId="67" xfId="1" applyNumberFormat="1" applyFont="1" applyFill="1" applyBorder="1" applyAlignment="1">
      <alignment horizontal="right" vertical="center" indent="1"/>
    </xf>
    <xf numFmtId="3" fontId="31" fillId="6" borderId="122" xfId="1" applyNumberFormat="1" applyFont="1" applyFill="1" applyBorder="1" applyAlignment="1">
      <alignment horizontal="right" vertical="center" indent="1"/>
    </xf>
    <xf numFmtId="3" fontId="31" fillId="6" borderId="123" xfId="1" applyNumberFormat="1" applyFont="1" applyFill="1" applyBorder="1" applyAlignment="1">
      <alignment horizontal="right" vertical="center" indent="1"/>
    </xf>
    <xf numFmtId="3" fontId="31" fillId="5" borderId="67" xfId="1" applyNumberFormat="1" applyFont="1" applyFill="1" applyBorder="1" applyAlignment="1">
      <alignment horizontal="right" vertical="center" indent="1"/>
    </xf>
    <xf numFmtId="3" fontId="31" fillId="5" borderId="122" xfId="1" applyNumberFormat="1" applyFont="1" applyFill="1" applyBorder="1" applyAlignment="1">
      <alignment horizontal="right" vertical="center" indent="1"/>
    </xf>
    <xf numFmtId="3" fontId="31" fillId="5" borderId="123" xfId="1" applyNumberFormat="1" applyFont="1" applyFill="1" applyBorder="1" applyAlignment="1">
      <alignment horizontal="right" vertical="center" indent="1"/>
    </xf>
    <xf numFmtId="3" fontId="31" fillId="0" borderId="67" xfId="1" applyNumberFormat="1" applyFont="1" applyFill="1" applyBorder="1" applyAlignment="1">
      <alignment horizontal="right" vertical="center" indent="1"/>
    </xf>
    <xf numFmtId="3" fontId="31" fillId="0" borderId="122" xfId="1" applyNumberFormat="1" applyFont="1" applyFill="1" applyBorder="1" applyAlignment="1">
      <alignment horizontal="right" vertical="center" indent="1"/>
    </xf>
    <xf numFmtId="3" fontId="31" fillId="0" borderId="123" xfId="1" applyNumberFormat="1" applyFont="1" applyFill="1" applyBorder="1" applyAlignment="1">
      <alignment horizontal="right" vertical="center" indent="1"/>
    </xf>
    <xf numFmtId="3" fontId="31" fillId="0" borderId="71" xfId="1" applyNumberFormat="1" applyFont="1" applyFill="1" applyBorder="1" applyAlignment="1">
      <alignment horizontal="right" vertical="center" indent="1"/>
    </xf>
    <xf numFmtId="3" fontId="31" fillId="0" borderId="124" xfId="1" applyNumberFormat="1" applyFont="1" applyFill="1" applyBorder="1" applyAlignment="1">
      <alignment horizontal="right" vertical="center" indent="1"/>
    </xf>
    <xf numFmtId="3" fontId="31" fillId="0" borderId="125" xfId="1" applyNumberFormat="1" applyFont="1" applyFill="1" applyBorder="1" applyAlignment="1">
      <alignment horizontal="right" vertical="center" indent="1"/>
    </xf>
    <xf numFmtId="3" fontId="31" fillId="9" borderId="67" xfId="1" applyNumberFormat="1" applyFont="1" applyFill="1" applyBorder="1" applyAlignment="1">
      <alignment horizontal="right" vertical="center" indent="1"/>
    </xf>
    <xf numFmtId="3" fontId="31" fillId="9" borderId="122" xfId="1" applyNumberFormat="1" applyFont="1" applyFill="1" applyBorder="1" applyAlignment="1">
      <alignment horizontal="right" vertical="center" indent="1"/>
    </xf>
    <xf numFmtId="3" fontId="31" fillId="9" borderId="123" xfId="1" applyNumberFormat="1" applyFont="1" applyFill="1" applyBorder="1" applyAlignment="1">
      <alignment horizontal="right" vertical="center" indent="1"/>
    </xf>
    <xf numFmtId="0" fontId="43" fillId="0" borderId="0" xfId="0" applyFont="1" applyFill="1" applyAlignment="1">
      <alignment vertical="center"/>
    </xf>
    <xf numFmtId="0" fontId="30" fillId="0" borderId="0" xfId="0" applyFont="1" applyFill="1" applyAlignment="1">
      <alignment vertical="center"/>
    </xf>
    <xf numFmtId="0" fontId="0" fillId="0" borderId="0" xfId="0" applyFill="1" applyAlignment="1">
      <alignment vertical="center"/>
    </xf>
    <xf numFmtId="0" fontId="31" fillId="0" borderId="51" xfId="1" applyFont="1" applyFill="1" applyBorder="1" applyAlignment="1" applyProtection="1">
      <alignment horizontal="center" vertical="center" wrapText="1"/>
      <protection locked="0"/>
    </xf>
    <xf numFmtId="0" fontId="31" fillId="0" borderId="15" xfId="1" applyFont="1" applyBorder="1" applyAlignment="1" applyProtection="1">
      <alignment horizontal="center" vertical="center" wrapText="1"/>
      <protection locked="0"/>
    </xf>
    <xf numFmtId="0" fontId="13" fillId="8" borderId="28" xfId="0" applyFont="1" applyFill="1" applyBorder="1" applyAlignment="1">
      <alignment horizontal="left" vertical="center"/>
    </xf>
    <xf numFmtId="0" fontId="13" fillId="3" borderId="28" xfId="0" applyFont="1" applyFill="1" applyBorder="1" applyAlignment="1">
      <alignment horizontal="left" vertical="center"/>
    </xf>
    <xf numFmtId="0" fontId="49" fillId="0" borderId="28" xfId="0" applyFont="1" applyBorder="1" applyAlignment="1">
      <alignment horizontal="right" vertical="center"/>
    </xf>
    <xf numFmtId="0" fontId="44" fillId="3" borderId="28" xfId="0" applyFont="1" applyFill="1" applyBorder="1" applyAlignment="1">
      <alignment horizontal="left" vertical="center"/>
    </xf>
    <xf numFmtId="0" fontId="31" fillId="0" borderId="22" xfId="1" applyFont="1" applyFill="1" applyBorder="1" applyAlignment="1" applyProtection="1">
      <alignment horizontal="center" vertical="center" wrapText="1"/>
      <protection locked="0"/>
    </xf>
    <xf numFmtId="0" fontId="31" fillId="0" borderId="37" xfId="1" applyFont="1" applyFill="1" applyBorder="1" applyAlignment="1" applyProtection="1">
      <alignment horizontal="center" vertical="center" wrapText="1"/>
      <protection locked="0"/>
    </xf>
    <xf numFmtId="0" fontId="31" fillId="0" borderId="63" xfId="1" applyFont="1" applyFill="1" applyBorder="1" applyAlignment="1" applyProtection="1">
      <alignment horizontal="center" vertical="center" wrapText="1"/>
      <protection locked="0"/>
    </xf>
    <xf numFmtId="0" fontId="31" fillId="0" borderId="0" xfId="1" applyFont="1" applyBorder="1" applyAlignment="1">
      <alignment horizontal="center" vertical="center"/>
    </xf>
    <xf numFmtId="166" fontId="31" fillId="0" borderId="35" xfId="1" applyNumberFormat="1" applyFont="1" applyFill="1" applyBorder="1" applyAlignment="1" applyProtection="1">
      <alignment horizontal="right" vertical="center" wrapText="1" indent="1"/>
      <protection locked="0"/>
    </xf>
    <xf numFmtId="166" fontId="31" fillId="0" borderId="63" xfId="1" applyNumberFormat="1" applyFont="1" applyFill="1" applyBorder="1" applyAlignment="1" applyProtection="1">
      <alignment horizontal="right" vertical="center" wrapText="1" indent="1"/>
      <protection locked="0"/>
    </xf>
    <xf numFmtId="166" fontId="31" fillId="0" borderId="1" xfId="1" applyNumberFormat="1" applyFont="1" applyFill="1" applyBorder="1" applyAlignment="1" applyProtection="1">
      <alignment horizontal="right" vertical="center" wrapText="1" indent="1"/>
      <protection locked="0"/>
    </xf>
    <xf numFmtId="166" fontId="32" fillId="0" borderId="25" xfId="1" applyNumberFormat="1" applyFont="1" applyFill="1" applyBorder="1" applyAlignment="1" applyProtection="1">
      <alignment horizontal="right" vertical="center" wrapText="1" indent="1"/>
      <protection locked="0"/>
    </xf>
    <xf numFmtId="0" fontId="31" fillId="0" borderId="50" xfId="1" applyFont="1" applyBorder="1" applyAlignment="1" applyProtection="1">
      <alignment horizontal="center" vertical="center" wrapText="1"/>
      <protection locked="0"/>
    </xf>
    <xf numFmtId="0" fontId="44" fillId="8" borderId="28" xfId="0" applyFont="1" applyFill="1" applyBorder="1" applyAlignment="1">
      <alignment horizontal="center" vertical="center"/>
    </xf>
    <xf numFmtId="0" fontId="41" fillId="0" borderId="37" xfId="0" applyFont="1" applyBorder="1" applyAlignment="1">
      <alignment horizontal="center" vertical="center"/>
    </xf>
    <xf numFmtId="0" fontId="44" fillId="8" borderId="37"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41"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22"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37" xfId="0" applyFont="1" applyBorder="1" applyAlignment="1" applyProtection="1">
      <alignment horizontal="center" vertical="center" wrapText="1" shrinkToFit="1"/>
      <protection locked="0"/>
    </xf>
    <xf numFmtId="0" fontId="12" fillId="0" borderId="8" xfId="0" applyFont="1" applyBorder="1" applyAlignment="1" applyProtection="1">
      <alignment horizontal="center" vertical="center" wrapText="1" shrinkToFit="1"/>
      <protection locked="0"/>
    </xf>
    <xf numFmtId="0" fontId="12" fillId="0" borderId="18" xfId="0" applyFont="1" applyBorder="1" applyAlignment="1" applyProtection="1">
      <alignment horizontal="center" vertical="center" wrapText="1" shrinkToFit="1"/>
      <protection locked="0"/>
    </xf>
    <xf numFmtId="0" fontId="12" fillId="0" borderId="18" xfId="0" applyFont="1" applyFill="1" applyBorder="1" applyAlignment="1" applyProtection="1">
      <alignment horizontal="center" vertical="center" wrapText="1" shrinkToFit="1"/>
      <protection locked="0"/>
    </xf>
    <xf numFmtId="0" fontId="12" fillId="0" borderId="126" xfId="0" applyFont="1" applyFill="1" applyBorder="1" applyAlignment="1" applyProtection="1">
      <alignment horizontal="center" vertical="center" wrapText="1" shrinkToFit="1"/>
      <protection locked="0"/>
    </xf>
    <xf numFmtId="0" fontId="12" fillId="0" borderId="1" xfId="0" applyFont="1" applyFill="1" applyBorder="1" applyAlignment="1" applyProtection="1">
      <alignment horizontal="center" vertical="center" wrapText="1" shrinkToFit="1"/>
      <protection locked="0"/>
    </xf>
    <xf numFmtId="0" fontId="12" fillId="0" borderId="8" xfId="0" applyFont="1" applyFill="1" applyBorder="1" applyAlignment="1" applyProtection="1">
      <alignment horizontal="center" vertical="center" wrapText="1" shrinkToFit="1"/>
      <protection locked="0"/>
    </xf>
    <xf numFmtId="3" fontId="44" fillId="0" borderId="0" xfId="0" applyNumberFormat="1" applyFont="1" applyAlignment="1" applyProtection="1">
      <alignment horizontal="right" vertical="center" indent="1"/>
      <protection locked="0"/>
    </xf>
    <xf numFmtId="0" fontId="44" fillId="0" borderId="0" xfId="0" applyFont="1" applyAlignment="1" applyProtection="1">
      <alignment vertical="center"/>
      <protection locked="0"/>
    </xf>
    <xf numFmtId="0" fontId="41" fillId="3" borderId="22" xfId="0" applyFont="1" applyFill="1" applyBorder="1" applyAlignment="1" applyProtection="1">
      <alignment horizontal="center" vertical="center"/>
      <protection locked="0"/>
    </xf>
    <xf numFmtId="3" fontId="41" fillId="0" borderId="0" xfId="0" applyNumberFormat="1" applyFont="1" applyAlignment="1" applyProtection="1">
      <alignment horizontal="right" vertical="center" indent="1"/>
      <protection locked="0"/>
    </xf>
    <xf numFmtId="0" fontId="41" fillId="0" borderId="22" xfId="0" applyFont="1" applyBorder="1" applyAlignment="1" applyProtection="1">
      <alignment horizontal="center" vertical="center"/>
      <protection locked="0"/>
    </xf>
    <xf numFmtId="0" fontId="12" fillId="0" borderId="28" xfId="0" applyFont="1" applyFill="1" applyBorder="1" applyAlignment="1" applyProtection="1">
      <alignment horizontal="center" vertical="center"/>
      <protection locked="0"/>
    </xf>
    <xf numFmtId="3" fontId="31" fillId="0" borderId="37" xfId="1"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vertical="center" indent="1"/>
      <protection locked="0"/>
    </xf>
    <xf numFmtId="3" fontId="31" fillId="0" borderId="22" xfId="1" applyNumberFormat="1" applyFont="1" applyFill="1" applyBorder="1" applyAlignment="1" applyProtection="1">
      <alignment horizontal="right" vertical="center" indent="1"/>
      <protection locked="0"/>
    </xf>
    <xf numFmtId="0" fontId="12" fillId="0" borderId="127" xfId="0" applyFont="1" applyFill="1" applyBorder="1" applyAlignment="1" applyProtection="1">
      <alignment horizontal="center" vertical="center"/>
      <protection locked="0"/>
    </xf>
    <xf numFmtId="0" fontId="24" fillId="0" borderId="36" xfId="0" applyFont="1" applyFill="1" applyBorder="1" applyAlignment="1" applyProtection="1">
      <alignment horizontal="right" vertical="center"/>
      <protection locked="0"/>
    </xf>
    <xf numFmtId="0" fontId="44" fillId="0" borderId="0" xfId="0" applyFont="1" applyFill="1" applyAlignment="1" applyProtection="1">
      <alignment vertical="center"/>
      <protection locked="0"/>
    </xf>
    <xf numFmtId="0" fontId="13" fillId="0" borderId="28" xfId="0" applyFont="1" applyFill="1" applyBorder="1" applyAlignment="1" applyProtection="1">
      <alignment horizontal="left" vertical="center"/>
      <protection locked="0"/>
    </xf>
    <xf numFmtId="3" fontId="44" fillId="0" borderId="0" xfId="0" applyNumberFormat="1" applyFont="1" applyFill="1" applyAlignment="1" applyProtection="1">
      <alignment horizontal="right" vertical="center" indent="1"/>
      <protection locked="0"/>
    </xf>
    <xf numFmtId="0" fontId="41" fillId="0" borderId="8" xfId="0" applyFont="1" applyBorder="1" applyAlignment="1" applyProtection="1">
      <alignment horizontal="center" vertical="center"/>
      <protection locked="0"/>
    </xf>
    <xf numFmtId="0" fontId="12" fillId="0" borderId="128" xfId="0" applyFont="1" applyFill="1" applyBorder="1" applyAlignment="1" applyProtection="1">
      <alignment horizontal="center" vertical="center"/>
      <protection locked="0"/>
    </xf>
    <xf numFmtId="0" fontId="24" fillId="0" borderId="129" xfId="0" applyFont="1" applyFill="1" applyBorder="1" applyAlignment="1" applyProtection="1">
      <alignment horizontal="right" vertical="center"/>
      <protection locked="0"/>
    </xf>
    <xf numFmtId="0" fontId="41" fillId="8" borderId="3" xfId="0" applyFont="1" applyFill="1" applyBorder="1" applyAlignment="1" applyProtection="1">
      <alignment horizontal="center" vertical="center"/>
      <protection locked="0"/>
    </xf>
    <xf numFmtId="0" fontId="41" fillId="8" borderId="128" xfId="0" applyFont="1" applyFill="1" applyBorder="1" applyAlignment="1" applyProtection="1">
      <alignment horizontal="center" vertical="center"/>
      <protection locked="0"/>
    </xf>
    <xf numFmtId="0" fontId="21" fillId="8" borderId="130" xfId="0" applyFont="1" applyFill="1" applyBorder="1" applyAlignment="1" applyProtection="1">
      <alignment horizontal="left" vertical="center"/>
      <protection locked="0"/>
    </xf>
    <xf numFmtId="0" fontId="1" fillId="8" borderId="61" xfId="0" applyFont="1" applyFill="1" applyBorder="1" applyAlignment="1" applyProtection="1">
      <alignment vertical="center"/>
      <protection locked="0"/>
    </xf>
    <xf numFmtId="3" fontId="0" fillId="0" borderId="0" xfId="0" applyNumberFormat="1" applyFont="1" applyAlignment="1" applyProtection="1">
      <alignment horizontal="right" vertical="center" indent="1"/>
      <protection locked="0"/>
    </xf>
    <xf numFmtId="0" fontId="0" fillId="0" borderId="0" xfId="0" applyFont="1" applyAlignment="1" applyProtection="1">
      <alignment vertical="center"/>
      <protection locked="0"/>
    </xf>
    <xf numFmtId="0" fontId="4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44" fillId="8" borderId="44" xfId="0" applyFont="1" applyFill="1" applyBorder="1" applyAlignment="1" applyProtection="1">
      <alignment horizontal="center" vertical="center"/>
    </xf>
    <xf numFmtId="0" fontId="44" fillId="8" borderId="37" xfId="0" applyFont="1" applyFill="1" applyBorder="1" applyAlignment="1" applyProtection="1">
      <alignment horizontal="center" vertical="center"/>
    </xf>
    <xf numFmtId="3" fontId="31" fillId="8" borderId="46" xfId="1" applyNumberFormat="1" applyFont="1" applyFill="1" applyBorder="1" applyAlignment="1" applyProtection="1">
      <alignment horizontal="right" vertical="center" indent="1"/>
    </xf>
    <xf numFmtId="3" fontId="31" fillId="8" borderId="118" xfId="1" applyNumberFormat="1" applyFont="1" applyFill="1" applyBorder="1" applyAlignment="1" applyProtection="1">
      <alignment horizontal="right" vertical="center" indent="1"/>
    </xf>
    <xf numFmtId="3" fontId="31" fillId="3" borderId="37" xfId="1" applyNumberFormat="1" applyFont="1" applyFill="1" applyBorder="1" applyAlignment="1" applyProtection="1">
      <alignment horizontal="right" vertical="center" indent="1"/>
    </xf>
    <xf numFmtId="3" fontId="31" fillId="3" borderId="63" xfId="1" applyNumberFormat="1" applyFont="1" applyFill="1" applyBorder="1" applyAlignment="1" applyProtection="1">
      <alignment horizontal="right" vertical="center" indent="1"/>
    </xf>
    <xf numFmtId="3" fontId="31" fillId="0" borderId="37" xfId="1" applyNumberFormat="1" applyFont="1" applyFill="1" applyBorder="1" applyAlignment="1" applyProtection="1">
      <alignment horizontal="right" vertical="center" indent="1"/>
    </xf>
    <xf numFmtId="3" fontId="31" fillId="8" borderId="37" xfId="1" applyNumberFormat="1" applyFont="1" applyFill="1" applyBorder="1" applyAlignment="1" applyProtection="1">
      <alignment horizontal="right" vertical="center" indent="1"/>
    </xf>
    <xf numFmtId="3" fontId="31" fillId="8" borderId="4" xfId="1" applyNumberFormat="1" applyFont="1" applyFill="1" applyBorder="1" applyAlignment="1" applyProtection="1">
      <alignment horizontal="right" vertical="center" indent="1"/>
    </xf>
    <xf numFmtId="3" fontId="31" fillId="8" borderId="5" xfId="1" applyNumberFormat="1" applyFont="1" applyFill="1" applyBorder="1" applyAlignment="1" applyProtection="1">
      <alignment horizontal="right" vertical="center" indent="1"/>
    </xf>
    <xf numFmtId="3" fontId="31" fillId="0" borderId="63" xfId="1" applyNumberFormat="1" applyFont="1" applyFill="1" applyBorder="1" applyAlignment="1" applyProtection="1">
      <alignment horizontal="right" vertical="center" indent="1"/>
    </xf>
    <xf numFmtId="3" fontId="31" fillId="8" borderId="63" xfId="1" applyNumberFormat="1" applyFont="1" applyFill="1" applyBorder="1" applyAlignment="1" applyProtection="1">
      <alignment horizontal="right" vertical="center" indent="1"/>
    </xf>
    <xf numFmtId="3" fontId="31" fillId="8" borderId="91" xfId="1" applyNumberFormat="1" applyFont="1" applyFill="1" applyBorder="1" applyAlignment="1" applyProtection="1">
      <alignment horizontal="right" vertical="center" indent="1"/>
    </xf>
    <xf numFmtId="3" fontId="31" fillId="3" borderId="22" xfId="1" applyNumberFormat="1" applyFont="1" applyFill="1" applyBorder="1" applyAlignment="1" applyProtection="1">
      <alignment horizontal="right" vertical="center" indent="1"/>
    </xf>
    <xf numFmtId="3" fontId="31" fillId="8" borderId="3" xfId="1" applyNumberFormat="1" applyFont="1" applyFill="1" applyBorder="1" applyAlignment="1" applyProtection="1">
      <alignment horizontal="right" vertical="center" indent="1"/>
    </xf>
    <xf numFmtId="3" fontId="31" fillId="8" borderId="22" xfId="1" applyNumberFormat="1" applyFont="1" applyFill="1" applyBorder="1" applyAlignment="1" applyProtection="1">
      <alignment horizontal="right" vertical="center" indent="1"/>
    </xf>
    <xf numFmtId="0" fontId="44" fillId="8" borderId="22" xfId="0" applyFont="1" applyFill="1" applyBorder="1" applyAlignment="1" applyProtection="1">
      <alignment horizontal="center" vertical="center"/>
    </xf>
    <xf numFmtId="0" fontId="44" fillId="8" borderId="0" xfId="0" applyFont="1" applyFill="1" applyBorder="1" applyAlignment="1" applyProtection="1">
      <alignment horizontal="center" vertical="center"/>
    </xf>
    <xf numFmtId="0" fontId="44" fillId="8" borderId="80" xfId="0" applyFont="1" applyFill="1" applyBorder="1" applyAlignment="1" applyProtection="1">
      <alignment horizontal="center" vertical="center"/>
    </xf>
    <xf numFmtId="0" fontId="41" fillId="3" borderId="22" xfId="0" applyFont="1" applyFill="1" applyBorder="1" applyAlignment="1" applyProtection="1">
      <alignment horizontal="center" vertical="center"/>
    </xf>
    <xf numFmtId="0" fontId="41" fillId="0" borderId="22" xfId="0" applyFont="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36" xfId="0" applyFont="1" applyFill="1" applyBorder="1" applyAlignment="1" applyProtection="1">
      <alignment vertical="center"/>
    </xf>
    <xf numFmtId="0" fontId="6" fillId="0" borderId="28" xfId="0" applyFont="1" applyFill="1" applyBorder="1" applyAlignment="1" applyProtection="1">
      <alignment horizontal="center" vertical="center"/>
    </xf>
    <xf numFmtId="0" fontId="6" fillId="0" borderId="36" xfId="0" applyFont="1" applyFill="1" applyBorder="1" applyAlignment="1" applyProtection="1">
      <alignment vertical="center"/>
    </xf>
    <xf numFmtId="0" fontId="12" fillId="0" borderId="80" xfId="0" applyFont="1" applyFill="1" applyBorder="1" applyAlignment="1" applyProtection="1">
      <alignment vertical="center"/>
    </xf>
    <xf numFmtId="0" fontId="12" fillId="0" borderId="127" xfId="0" applyFont="1" applyFill="1" applyBorder="1" applyAlignment="1" applyProtection="1">
      <alignment horizontal="center" vertical="center"/>
    </xf>
    <xf numFmtId="0" fontId="12" fillId="0" borderId="38" xfId="0" applyFont="1" applyFill="1" applyBorder="1" applyAlignment="1" applyProtection="1">
      <alignment vertical="center"/>
    </xf>
    <xf numFmtId="0" fontId="31" fillId="0" borderId="22" xfId="0" applyFont="1" applyBorder="1" applyAlignment="1" applyProtection="1">
      <alignment horizontal="center" vertical="center"/>
    </xf>
    <xf numFmtId="0" fontId="44" fillId="3" borderId="37" xfId="0" applyFont="1" applyFill="1" applyBorder="1" applyAlignment="1" applyProtection="1">
      <alignment horizontal="center" vertical="center"/>
    </xf>
    <xf numFmtId="0" fontId="44" fillId="0" borderId="37" xfId="0" applyFont="1" applyBorder="1" applyAlignment="1" applyProtection="1">
      <alignment horizontal="center" vertical="center"/>
    </xf>
    <xf numFmtId="0" fontId="44" fillId="0" borderId="39" xfId="0" applyFont="1" applyBorder="1" applyAlignment="1" applyProtection="1">
      <alignment horizontal="center" vertical="center"/>
    </xf>
    <xf numFmtId="0" fontId="32" fillId="0" borderId="37" xfId="0" applyFont="1" applyBorder="1" applyAlignment="1" applyProtection="1">
      <alignment horizontal="center" vertical="center"/>
    </xf>
    <xf numFmtId="0" fontId="44" fillId="0" borderId="24" xfId="0" applyFont="1" applyBorder="1" applyAlignment="1" applyProtection="1">
      <alignment horizontal="center" vertical="center"/>
    </xf>
    <xf numFmtId="0" fontId="44" fillId="5" borderId="28" xfId="0" applyFont="1" applyFill="1" applyBorder="1" applyAlignment="1">
      <alignment horizontal="center" vertical="center"/>
    </xf>
    <xf numFmtId="0" fontId="44" fillId="0" borderId="28" xfId="0" applyFont="1" applyBorder="1" applyAlignment="1">
      <alignment horizontal="center" vertical="center"/>
    </xf>
    <xf numFmtId="0" fontId="44" fillId="0" borderId="127" xfId="0" applyFont="1" applyBorder="1" applyAlignment="1">
      <alignment horizontal="center" vertical="center"/>
    </xf>
    <xf numFmtId="0" fontId="44" fillId="3" borderId="28" xfId="0" applyFont="1" applyFill="1" applyBorder="1" applyAlignment="1">
      <alignment horizontal="center" vertical="center"/>
    </xf>
    <xf numFmtId="0" fontId="44" fillId="3" borderId="104" xfId="0" applyFont="1" applyFill="1" applyBorder="1" applyAlignment="1">
      <alignment horizontal="center" vertical="center"/>
    </xf>
    <xf numFmtId="0" fontId="41" fillId="4" borderId="84" xfId="0" applyFont="1" applyFill="1" applyBorder="1" applyAlignment="1">
      <alignment horizontal="center" vertical="center"/>
    </xf>
    <xf numFmtId="0" fontId="12" fillId="0" borderId="81" xfId="4" applyFont="1" applyBorder="1" applyAlignment="1">
      <alignment horizontal="center" vertical="center"/>
    </xf>
    <xf numFmtId="0" fontId="6" fillId="0" borderId="48" xfId="4" applyFont="1" applyBorder="1" applyAlignment="1">
      <alignment horizontal="center" vertical="center"/>
    </xf>
    <xf numFmtId="0" fontId="6" fillId="0" borderId="51" xfId="4" applyFont="1" applyBorder="1" applyAlignment="1">
      <alignment horizontal="center" vertical="center"/>
    </xf>
    <xf numFmtId="0" fontId="6" fillId="0" borderId="52" xfId="4" applyFont="1" applyBorder="1" applyAlignment="1">
      <alignment horizontal="center" vertical="center"/>
    </xf>
    <xf numFmtId="0" fontId="14" fillId="8" borderId="4" xfId="4" applyFont="1" applyFill="1" applyBorder="1" applyAlignment="1">
      <alignment horizontal="center" vertical="center"/>
    </xf>
    <xf numFmtId="0" fontId="44" fillId="8" borderId="32" xfId="0" applyFont="1" applyFill="1" applyBorder="1" applyAlignment="1">
      <alignment horizontal="center" vertical="center"/>
    </xf>
    <xf numFmtId="3" fontId="31" fillId="8" borderId="99" xfId="1" applyNumberFormat="1" applyFont="1" applyFill="1" applyBorder="1" applyAlignment="1">
      <alignment horizontal="right" vertical="center" indent="1"/>
    </xf>
    <xf numFmtId="3" fontId="31" fillId="8" borderId="44" xfId="1" applyNumberFormat="1" applyFont="1" applyFill="1" applyBorder="1" applyAlignment="1">
      <alignment horizontal="right" vertical="center" indent="1"/>
    </xf>
    <xf numFmtId="3" fontId="31" fillId="8" borderId="131" xfId="1" applyNumberFormat="1" applyFont="1" applyFill="1" applyBorder="1" applyAlignment="1">
      <alignment horizontal="right" vertical="center" indent="1"/>
    </xf>
    <xf numFmtId="3" fontId="31" fillId="8" borderId="90" xfId="1" applyNumberFormat="1" applyFont="1" applyFill="1" applyBorder="1" applyAlignment="1">
      <alignment horizontal="right" vertical="center" indent="1"/>
    </xf>
    <xf numFmtId="3" fontId="31" fillId="8" borderId="105" xfId="1" applyNumberFormat="1" applyFont="1" applyFill="1" applyBorder="1" applyAlignment="1">
      <alignment horizontal="right" vertical="center" indent="1"/>
    </xf>
    <xf numFmtId="3" fontId="31" fillId="8" borderId="49" xfId="1" applyNumberFormat="1" applyFont="1" applyFill="1" applyBorder="1" applyAlignment="1">
      <alignment horizontal="right" vertical="center" indent="1"/>
    </xf>
    <xf numFmtId="3" fontId="31" fillId="8" borderId="50" xfId="1" applyNumberFormat="1" applyFont="1" applyFill="1" applyBorder="1" applyAlignment="1">
      <alignment horizontal="right" vertical="center" indent="1"/>
    </xf>
    <xf numFmtId="3" fontId="31" fillId="8" borderId="132" xfId="1" applyNumberFormat="1" applyFont="1" applyFill="1" applyBorder="1" applyAlignment="1">
      <alignment horizontal="right" vertical="center" indent="1"/>
    </xf>
    <xf numFmtId="3" fontId="31" fillId="8" borderId="81" xfId="1" applyNumberFormat="1" applyFont="1" applyFill="1" applyBorder="1" applyAlignment="1">
      <alignment horizontal="right" vertical="center" indent="1"/>
    </xf>
    <xf numFmtId="3" fontId="31" fillId="8" borderId="82" xfId="1" applyNumberFormat="1" applyFont="1" applyFill="1" applyBorder="1" applyAlignment="1">
      <alignment horizontal="right" vertical="center" indent="1"/>
    </xf>
    <xf numFmtId="0" fontId="44" fillId="8" borderId="77" xfId="0" applyFont="1" applyFill="1" applyBorder="1" applyAlignment="1">
      <alignment horizontal="center" vertical="center"/>
    </xf>
    <xf numFmtId="0" fontId="41" fillId="8" borderId="53" xfId="0" applyFont="1" applyFill="1" applyBorder="1" applyAlignment="1">
      <alignment horizontal="center" vertical="center"/>
    </xf>
    <xf numFmtId="0" fontId="44" fillId="8" borderId="133" xfId="0" applyFont="1" applyFill="1" applyBorder="1" applyAlignment="1">
      <alignment vertical="center"/>
    </xf>
    <xf numFmtId="3" fontId="31" fillId="8" borderId="53" xfId="1" applyNumberFormat="1" applyFont="1" applyFill="1" applyBorder="1" applyAlignment="1">
      <alignment horizontal="right" vertical="center" indent="1"/>
    </xf>
    <xf numFmtId="3" fontId="31" fillId="8" borderId="24" xfId="1" applyNumberFormat="1" applyFont="1" applyFill="1" applyBorder="1" applyAlignment="1">
      <alignment horizontal="right" vertical="center" indent="1"/>
    </xf>
    <xf numFmtId="3" fontId="31" fillId="8" borderId="134" xfId="1" applyNumberFormat="1" applyFont="1" applyFill="1" applyBorder="1" applyAlignment="1">
      <alignment horizontal="right" vertical="center" indent="1"/>
    </xf>
    <xf numFmtId="3" fontId="31" fillId="8" borderId="115" xfId="1" applyNumberFormat="1" applyFont="1" applyFill="1" applyBorder="1" applyAlignment="1">
      <alignment horizontal="right" vertical="center" indent="1"/>
    </xf>
    <xf numFmtId="3" fontId="31" fillId="8" borderId="25" xfId="1" applyNumberFormat="1" applyFont="1" applyFill="1" applyBorder="1" applyAlignment="1">
      <alignment horizontal="right" vertical="center" indent="1"/>
    </xf>
    <xf numFmtId="0" fontId="41" fillId="8" borderId="49" xfId="0" applyFont="1" applyFill="1" applyBorder="1" applyAlignment="1">
      <alignment horizontal="center" vertical="center"/>
    </xf>
    <xf numFmtId="0" fontId="44" fillId="8" borderId="79" xfId="0" applyFont="1" applyFill="1" applyBorder="1" applyAlignment="1">
      <alignment vertical="center"/>
    </xf>
    <xf numFmtId="0" fontId="41" fillId="0" borderId="28" xfId="0" applyFont="1" applyBorder="1" applyAlignment="1">
      <alignment horizontal="left" vertical="center" indent="3"/>
    </xf>
    <xf numFmtId="0" fontId="44" fillId="8" borderId="100" xfId="0" applyFont="1" applyFill="1" applyBorder="1" applyAlignment="1">
      <alignment horizontal="center" vertical="center"/>
    </xf>
    <xf numFmtId="0" fontId="44" fillId="3" borderId="37" xfId="0" applyFont="1" applyFill="1" applyBorder="1" applyAlignment="1">
      <alignment horizontal="center" vertical="center"/>
    </xf>
    <xf numFmtId="0" fontId="41" fillId="8" borderId="50" xfId="0" applyFont="1" applyFill="1" applyBorder="1" applyAlignment="1">
      <alignment horizontal="center" vertical="center"/>
    </xf>
    <xf numFmtId="0" fontId="41" fillId="8" borderId="24" xfId="0" applyFont="1" applyFill="1" applyBorder="1" applyAlignment="1">
      <alignment horizontal="center" vertical="center"/>
    </xf>
    <xf numFmtId="0" fontId="44" fillId="8" borderId="132" xfId="0" applyFont="1" applyFill="1" applyBorder="1" applyAlignment="1">
      <alignment horizontal="left" vertical="center"/>
    </xf>
    <xf numFmtId="0" fontId="41" fillId="0" borderId="0" xfId="0" applyFont="1" applyAlignment="1">
      <alignment horizontal="center" vertical="center"/>
    </xf>
    <xf numFmtId="0" fontId="31" fillId="0" borderId="50" xfId="1" applyFont="1" applyFill="1" applyBorder="1" applyAlignment="1" applyProtection="1">
      <alignment horizontal="center" vertical="center" wrapText="1"/>
      <protection locked="0"/>
    </xf>
    <xf numFmtId="0" fontId="31" fillId="0" borderId="82" xfId="1" applyFont="1" applyBorder="1" applyAlignment="1" applyProtection="1">
      <alignment horizontal="center" vertical="center" wrapText="1"/>
      <protection locked="0"/>
    </xf>
    <xf numFmtId="0" fontId="44" fillId="8" borderId="104" xfId="0" applyFont="1" applyFill="1" applyBorder="1" applyAlignment="1">
      <alignment horizontal="left" vertical="center"/>
    </xf>
    <xf numFmtId="0" fontId="44" fillId="8" borderId="132" xfId="0" applyFont="1" applyFill="1" applyBorder="1" applyAlignment="1">
      <alignment vertical="center"/>
    </xf>
    <xf numFmtId="0" fontId="44" fillId="8" borderId="0" xfId="0" applyFont="1" applyFill="1" applyBorder="1" applyAlignment="1">
      <alignment vertical="center"/>
    </xf>
    <xf numFmtId="0" fontId="0" fillId="0" borderId="10" xfId="0" applyBorder="1" applyAlignment="1">
      <alignment vertical="center"/>
    </xf>
    <xf numFmtId="3" fontId="31" fillId="0" borderId="5" xfId="1" applyNumberFormat="1" applyFont="1" applyBorder="1" applyAlignment="1" applyProtection="1">
      <alignment horizontal="right" vertical="center" indent="1"/>
      <protection locked="0"/>
    </xf>
    <xf numFmtId="3" fontId="31" fillId="0" borderId="9" xfId="1" applyNumberFormat="1" applyFont="1" applyBorder="1" applyAlignment="1" applyProtection="1">
      <alignment vertical="center"/>
      <protection locked="0"/>
    </xf>
    <xf numFmtId="3" fontId="32" fillId="0" borderId="25" xfId="1" applyNumberFormat="1" applyFont="1" applyFill="1" applyBorder="1" applyAlignment="1" applyProtection="1">
      <alignment horizontal="right" vertical="center" wrapText="1" indent="1"/>
      <protection locked="0"/>
    </xf>
    <xf numFmtId="4" fontId="31" fillId="0" borderId="21" xfId="1" applyNumberFormat="1" applyFont="1" applyFill="1" applyBorder="1" applyAlignment="1" applyProtection="1">
      <alignment horizontal="right" vertical="center" wrapText="1" indent="1"/>
      <protection locked="0"/>
    </xf>
    <xf numFmtId="3" fontId="25" fillId="0" borderId="34" xfId="2" applyNumberFormat="1" applyFont="1" applyBorder="1" applyAlignment="1">
      <alignment horizontal="center" vertical="center"/>
    </xf>
    <xf numFmtId="3" fontId="25" fillId="0" borderId="35" xfId="2" applyNumberFormat="1" applyFont="1" applyBorder="1" applyAlignment="1">
      <alignment horizontal="center" vertical="center"/>
    </xf>
    <xf numFmtId="49" fontId="6" fillId="0" borderId="37" xfId="2" applyNumberFormat="1" applyFont="1" applyBorder="1" applyAlignment="1">
      <alignment horizontal="center" vertical="center"/>
    </xf>
    <xf numFmtId="3" fontId="6" fillId="0" borderId="37" xfId="2" applyNumberFormat="1" applyFont="1" applyBorder="1" applyAlignment="1">
      <alignment horizontal="center" vertical="center"/>
    </xf>
    <xf numFmtId="3" fontId="6" fillId="0" borderId="63" xfId="2" applyNumberFormat="1" applyFont="1" applyBorder="1" applyAlignment="1">
      <alignment horizontal="center" vertical="center"/>
    </xf>
    <xf numFmtId="3" fontId="25" fillId="0" borderId="63" xfId="2" applyNumberFormat="1" applyFont="1" applyBorder="1" applyAlignment="1">
      <alignment horizontal="center" vertical="center"/>
    </xf>
    <xf numFmtId="3" fontId="25" fillId="0" borderId="37" xfId="2" applyNumberFormat="1" applyFont="1" applyBorder="1" applyAlignment="1">
      <alignment horizontal="center" vertical="center"/>
    </xf>
    <xf numFmtId="3" fontId="25" fillId="0" borderId="18" xfId="2" applyNumberFormat="1" applyFont="1" applyBorder="1" applyAlignment="1">
      <alignment horizontal="center" vertical="center"/>
    </xf>
    <xf numFmtId="3" fontId="25" fillId="0" borderId="1" xfId="2" applyNumberFormat="1" applyFont="1" applyBorder="1" applyAlignment="1">
      <alignment horizontal="center" vertical="center"/>
    </xf>
    <xf numFmtId="3" fontId="25" fillId="0" borderId="82" xfId="2" applyNumberFormat="1" applyFont="1" applyBorder="1" applyAlignment="1">
      <alignment horizontal="center" vertical="center"/>
    </xf>
    <xf numFmtId="3" fontId="52" fillId="0" borderId="63" xfId="2" applyNumberFormat="1" applyFont="1" applyBorder="1" applyAlignment="1">
      <alignment horizontal="center" vertical="center"/>
    </xf>
    <xf numFmtId="3" fontId="25" fillId="0" borderId="50" xfId="2" applyNumberFormat="1" applyFont="1" applyBorder="1" applyAlignment="1">
      <alignment horizontal="center" vertical="center"/>
    </xf>
    <xf numFmtId="3" fontId="31" fillId="0" borderId="49" xfId="1" applyNumberFormat="1" applyFont="1" applyBorder="1" applyAlignment="1" applyProtection="1">
      <alignment horizontal="right" vertical="center" wrapText="1" indent="1"/>
      <protection locked="0"/>
    </xf>
    <xf numFmtId="3" fontId="31" fillId="0" borderId="50" xfId="1" applyNumberFormat="1" applyFont="1" applyBorder="1" applyAlignment="1" applyProtection="1">
      <alignment horizontal="right" vertical="center" wrapText="1" indent="1"/>
      <protection locked="0"/>
    </xf>
    <xf numFmtId="3" fontId="31" fillId="0" borderId="1" xfId="1" applyNumberFormat="1" applyFont="1" applyFill="1" applyBorder="1" applyAlignment="1" applyProtection="1">
      <alignment horizontal="right" vertical="center" wrapText="1" indent="1"/>
      <protection locked="0"/>
    </xf>
    <xf numFmtId="3" fontId="31" fillId="8" borderId="37" xfId="1" applyNumberFormat="1" applyFont="1" applyFill="1" applyBorder="1" applyAlignment="1" applyProtection="1">
      <alignment horizontal="right" vertical="center" wrapText="1" indent="1"/>
      <protection locked="0"/>
    </xf>
    <xf numFmtId="3" fontId="31" fillId="8" borderId="63" xfId="1" applyNumberFormat="1" applyFont="1" applyFill="1" applyBorder="1" applyAlignment="1" applyProtection="1">
      <alignment horizontal="right" vertical="center" wrapText="1" indent="1"/>
      <protection hidden="1"/>
    </xf>
    <xf numFmtId="3" fontId="31" fillId="0" borderId="35" xfId="1" applyNumberFormat="1" applyFont="1" applyFill="1" applyBorder="1" applyAlignment="1" applyProtection="1">
      <alignment horizontal="right" vertical="center" wrapText="1" indent="1"/>
      <protection locked="0"/>
    </xf>
    <xf numFmtId="0" fontId="31" fillId="0" borderId="51" xfId="1" applyFont="1" applyFill="1" applyBorder="1" applyAlignment="1" applyProtection="1">
      <alignment horizontal="right" vertical="center" wrapText="1" indent="1"/>
      <protection locked="0"/>
    </xf>
    <xf numFmtId="3" fontId="31" fillId="0" borderId="63" xfId="1" applyNumberFormat="1" applyFont="1" applyFill="1" applyBorder="1" applyAlignment="1" applyProtection="1">
      <alignment horizontal="right" vertical="center" wrapText="1" indent="1"/>
      <protection locked="0"/>
    </xf>
    <xf numFmtId="4" fontId="31" fillId="0" borderId="32" xfId="1" applyNumberFormat="1" applyFont="1" applyFill="1" applyBorder="1" applyAlignment="1" applyProtection="1">
      <alignment horizontal="right" vertical="center" wrapText="1" indent="1"/>
      <protection locked="0"/>
    </xf>
    <xf numFmtId="4" fontId="31" fillId="0" borderId="22" xfId="1" applyNumberFormat="1" applyFont="1" applyFill="1" applyBorder="1" applyAlignment="1" applyProtection="1">
      <alignment horizontal="right" vertical="center" wrapText="1" indent="1"/>
      <protection locked="0"/>
    </xf>
    <xf numFmtId="4" fontId="31" fillId="0" borderId="8" xfId="1" applyNumberFormat="1" applyFont="1" applyFill="1" applyBorder="1" applyAlignment="1" applyProtection="1">
      <alignment horizontal="right" vertical="center" wrapText="1" indent="1"/>
      <protection locked="0"/>
    </xf>
    <xf numFmtId="4" fontId="31" fillId="0" borderId="48" xfId="1" applyNumberFormat="1" applyFont="1" applyFill="1" applyBorder="1" applyAlignment="1" applyProtection="1">
      <alignment horizontal="right" vertical="center" wrapText="1" indent="1"/>
      <protection locked="0"/>
    </xf>
    <xf numFmtId="4" fontId="31" fillId="0" borderId="51" xfId="1" applyNumberFormat="1" applyFont="1" applyFill="1" applyBorder="1" applyAlignment="1" applyProtection="1">
      <alignment horizontal="right" vertical="center" wrapText="1" indent="1"/>
      <protection locked="0"/>
    </xf>
    <xf numFmtId="4" fontId="32" fillId="0" borderId="53" xfId="1" applyNumberFormat="1" applyFont="1" applyFill="1" applyBorder="1" applyAlignment="1" applyProtection="1">
      <alignment horizontal="right" vertical="center" wrapText="1" indent="1"/>
      <protection locked="0"/>
    </xf>
    <xf numFmtId="4" fontId="32" fillId="0" borderId="115" xfId="1" applyNumberFormat="1" applyFont="1" applyFill="1" applyBorder="1" applyAlignment="1" applyProtection="1">
      <alignment horizontal="right" vertical="center" wrapText="1" indent="1"/>
      <protection locked="0"/>
    </xf>
    <xf numFmtId="165" fontId="31" fillId="4" borderId="81" xfId="1" applyNumberFormat="1" applyFont="1" applyFill="1" applyBorder="1" applyAlignment="1">
      <alignment horizontal="right" vertical="center"/>
    </xf>
    <xf numFmtId="3" fontId="31" fillId="4" borderId="50" xfId="1" applyNumberFormat="1" applyFont="1" applyFill="1" applyBorder="1" applyAlignment="1">
      <alignment horizontal="right" vertical="center"/>
    </xf>
    <xf numFmtId="3" fontId="31" fillId="4" borderId="46" xfId="1" applyNumberFormat="1" applyFont="1" applyFill="1" applyBorder="1" applyAlignment="1">
      <alignment horizontal="right" vertical="center"/>
    </xf>
    <xf numFmtId="3" fontId="31" fillId="4" borderId="82" xfId="1" applyNumberFormat="1" applyFont="1" applyFill="1" applyBorder="1" applyAlignment="1">
      <alignment horizontal="right" vertical="center"/>
    </xf>
    <xf numFmtId="3" fontId="31" fillId="5" borderId="51" xfId="1" applyNumberFormat="1" applyFont="1" applyFill="1" applyBorder="1" applyAlignment="1" applyProtection="1">
      <alignment horizontal="right" vertical="center" indent="1"/>
      <protection locked="0"/>
    </xf>
    <xf numFmtId="3" fontId="31" fillId="5" borderId="37" xfId="1" applyNumberFormat="1" applyFont="1" applyFill="1" applyBorder="1" applyAlignment="1" applyProtection="1">
      <alignment horizontal="right" vertical="center" indent="1"/>
      <protection locked="0"/>
    </xf>
    <xf numFmtId="3" fontId="31" fillId="15" borderId="37" xfId="1" applyNumberFormat="1" applyFont="1" applyFill="1" applyBorder="1" applyAlignment="1">
      <alignment horizontal="right" vertical="center" indent="1"/>
    </xf>
    <xf numFmtId="3" fontId="31" fillId="5" borderId="63" xfId="1" applyNumberFormat="1" applyFont="1" applyFill="1" applyBorder="1" applyAlignment="1" applyProtection="1">
      <alignment horizontal="right" vertical="center" indent="1"/>
      <protection locked="0"/>
    </xf>
    <xf numFmtId="3" fontId="31" fillId="5" borderId="111" xfId="1" applyNumberFormat="1" applyFont="1" applyFill="1" applyBorder="1" applyAlignment="1" applyProtection="1">
      <alignment horizontal="right" vertical="center" indent="1"/>
      <protection locked="0"/>
    </xf>
    <xf numFmtId="3" fontId="31" fillId="5" borderId="112" xfId="1" applyNumberFormat="1" applyFont="1" applyFill="1" applyBorder="1" applyAlignment="1" applyProtection="1">
      <alignment horizontal="right" vertical="center" indent="1"/>
      <protection locked="0"/>
    </xf>
    <xf numFmtId="3" fontId="31" fillId="15" borderId="39" xfId="1" applyNumberFormat="1" applyFont="1" applyFill="1" applyBorder="1" applyAlignment="1">
      <alignment horizontal="right" vertical="center" indent="1"/>
    </xf>
    <xf numFmtId="3" fontId="31" fillId="5" borderId="113" xfId="1" applyNumberFormat="1" applyFont="1" applyFill="1" applyBorder="1" applyAlignment="1" applyProtection="1">
      <alignment horizontal="right" vertical="center" indent="1"/>
      <protection locked="0"/>
    </xf>
    <xf numFmtId="3" fontId="31" fillId="0" borderId="48" xfId="1" applyNumberFormat="1" applyFont="1" applyBorder="1" applyAlignment="1" applyProtection="1">
      <alignment horizontal="right" vertical="center" indent="1"/>
      <protection locked="0"/>
    </xf>
    <xf numFmtId="3" fontId="31" fillId="0" borderId="34" xfId="1" applyNumberFormat="1" applyFont="1" applyBorder="1" applyAlignment="1" applyProtection="1">
      <alignment horizontal="right" vertical="center" indent="1"/>
      <protection locked="0"/>
    </xf>
    <xf numFmtId="3" fontId="31" fillId="0" borderId="114" xfId="1" applyNumberFormat="1" applyFont="1" applyFill="1" applyBorder="1" applyAlignment="1">
      <alignment horizontal="right" vertical="center" indent="1"/>
    </xf>
    <xf numFmtId="3" fontId="31" fillId="0" borderId="35" xfId="1" applyNumberFormat="1" applyFont="1" applyBorder="1" applyAlignment="1" applyProtection="1">
      <alignment horizontal="right" vertical="center" indent="1"/>
      <protection locked="0"/>
    </xf>
    <xf numFmtId="3" fontId="31" fillId="5" borderId="39" xfId="1" applyNumberFormat="1" applyFont="1" applyFill="1" applyBorder="1" applyAlignment="1" applyProtection="1">
      <alignment horizontal="right" vertical="center" indent="1"/>
      <protection locked="0"/>
    </xf>
    <xf numFmtId="3" fontId="31" fillId="15" borderId="112" xfId="1" applyNumberFormat="1" applyFont="1" applyFill="1" applyBorder="1" applyAlignment="1">
      <alignment horizontal="right" vertical="center" indent="1"/>
    </xf>
    <xf numFmtId="3" fontId="31" fillId="5" borderId="83" xfId="1" applyNumberFormat="1" applyFont="1" applyFill="1" applyBorder="1" applyAlignment="1" applyProtection="1">
      <alignment horizontal="right" vertical="center" indent="1"/>
      <protection locked="0"/>
    </xf>
    <xf numFmtId="3" fontId="31" fillId="0" borderId="58" xfId="1" applyNumberFormat="1" applyFont="1" applyBorder="1" applyAlignment="1" applyProtection="1">
      <alignment horizontal="right" vertical="center" indent="1"/>
      <protection locked="0"/>
    </xf>
    <xf numFmtId="3" fontId="31" fillId="0" borderId="107" xfId="1" applyNumberFormat="1" applyFont="1" applyBorder="1" applyAlignment="1" applyProtection="1">
      <alignment horizontal="right" vertical="center" indent="1"/>
      <protection locked="0"/>
    </xf>
    <xf numFmtId="3" fontId="31" fillId="0" borderId="107" xfId="1" applyNumberFormat="1" applyFont="1" applyFill="1" applyBorder="1" applyAlignment="1">
      <alignment horizontal="right" vertical="center" indent="1"/>
    </xf>
    <xf numFmtId="3" fontId="31" fillId="0" borderId="98" xfId="1" applyNumberFormat="1" applyFont="1" applyBorder="1" applyAlignment="1" applyProtection="1">
      <alignment horizontal="right" vertical="center" indent="1"/>
      <protection locked="0"/>
    </xf>
    <xf numFmtId="0" fontId="31" fillId="0" borderId="0" xfId="1" applyFont="1" applyAlignment="1">
      <alignment horizontal="left" vertical="center" wrapText="1"/>
    </xf>
    <xf numFmtId="3" fontId="8" fillId="0" borderId="13" xfId="2" applyNumberFormat="1" applyFont="1" applyBorder="1" applyAlignment="1">
      <alignment horizontal="center" vertical="center"/>
    </xf>
    <xf numFmtId="3" fontId="8" fillId="0" borderId="36" xfId="2" applyNumberFormat="1" applyFont="1" applyBorder="1" applyAlignment="1">
      <alignment horizontal="center" vertical="center"/>
    </xf>
    <xf numFmtId="3" fontId="6" fillId="0" borderId="14" xfId="2" applyNumberFormat="1" applyFont="1" applyBorder="1" applyAlignment="1">
      <alignment horizontal="center" vertical="center"/>
    </xf>
    <xf numFmtId="3" fontId="6" fillId="0" borderId="33" xfId="2" applyNumberFormat="1" applyFont="1" applyBorder="1" applyAlignment="1">
      <alignment horizontal="center" vertical="center"/>
    </xf>
    <xf numFmtId="3" fontId="6" fillId="0" borderId="126" xfId="2" applyNumberFormat="1" applyFont="1" applyBorder="1" applyAlignment="1">
      <alignment horizontal="center" vertical="center"/>
    </xf>
    <xf numFmtId="3" fontId="6" fillId="0" borderId="129" xfId="2" applyNumberFormat="1" applyFont="1" applyBorder="1" applyAlignment="1">
      <alignment horizontal="center" vertical="center"/>
    </xf>
    <xf numFmtId="0" fontId="7" fillId="0" borderId="0" xfId="2" applyFont="1" applyBorder="1" applyAlignment="1">
      <alignment horizontal="left" vertical="center" wrapText="1"/>
    </xf>
    <xf numFmtId="0" fontId="8" fillId="0" borderId="128" xfId="2" applyFont="1" applyBorder="1" applyAlignment="1">
      <alignment horizontal="center" vertical="center" wrapText="1"/>
    </xf>
    <xf numFmtId="0" fontId="7" fillId="0" borderId="17" xfId="2" applyFont="1" applyBorder="1" applyAlignment="1">
      <alignment horizontal="center" vertical="center" wrapText="1"/>
    </xf>
    <xf numFmtId="0" fontId="7" fillId="0" borderId="84" xfId="2" applyFont="1" applyBorder="1" applyAlignment="1">
      <alignment horizontal="center" vertical="center" wrapText="1"/>
    </xf>
    <xf numFmtId="0" fontId="7" fillId="0" borderId="9" xfId="2" applyFont="1" applyBorder="1" applyAlignment="1">
      <alignment horizontal="center" vertical="center" wrapText="1"/>
    </xf>
    <xf numFmtId="0" fontId="10" fillId="0" borderId="17" xfId="2" applyFont="1" applyBorder="1" applyAlignment="1">
      <alignment vertical="center" wrapText="1"/>
    </xf>
    <xf numFmtId="0" fontId="10" fillId="0" borderId="84" xfId="2" applyFont="1" applyBorder="1" applyAlignment="1">
      <alignment vertical="center" wrapText="1"/>
    </xf>
    <xf numFmtId="0" fontId="10" fillId="0" borderId="9" xfId="2" applyFont="1" applyBorder="1" applyAlignment="1">
      <alignment vertical="center" wrapText="1"/>
    </xf>
    <xf numFmtId="0" fontId="8" fillId="0" borderId="93" xfId="2" applyFont="1" applyBorder="1" applyAlignment="1">
      <alignment horizontal="center" vertical="center" wrapText="1"/>
    </xf>
    <xf numFmtId="0" fontId="8" fillId="0" borderId="100" xfId="2" applyFont="1" applyBorder="1" applyAlignment="1">
      <alignment horizontal="center" vertical="center" wrapText="1"/>
    </xf>
    <xf numFmtId="0" fontId="8" fillId="0" borderId="17" xfId="2" applyFont="1" applyBorder="1" applyAlignment="1">
      <alignment horizontal="left" vertical="center" wrapText="1"/>
    </xf>
    <xf numFmtId="0" fontId="8" fillId="0" borderId="84" xfId="2" applyFont="1" applyBorder="1" applyAlignment="1">
      <alignment horizontal="left" vertical="center" wrapText="1"/>
    </xf>
    <xf numFmtId="0" fontId="8" fillId="0" borderId="9" xfId="2" applyFont="1" applyBorder="1" applyAlignment="1">
      <alignment horizontal="left" vertical="center" wrapText="1"/>
    </xf>
    <xf numFmtId="0" fontId="31" fillId="0" borderId="0" xfId="1" applyFont="1" applyAlignment="1" applyProtection="1">
      <alignment vertical="center" wrapText="1"/>
      <protection locked="0"/>
    </xf>
    <xf numFmtId="0" fontId="31" fillId="4" borderId="65" xfId="3" applyFont="1" applyFill="1" applyBorder="1" applyAlignment="1">
      <alignment horizontal="left" vertical="center"/>
    </xf>
    <xf numFmtId="0" fontId="31" fillId="4" borderId="66" xfId="3" applyFont="1" applyFill="1" applyBorder="1" applyAlignment="1">
      <alignment horizontal="left" vertical="center"/>
    </xf>
    <xf numFmtId="0" fontId="6" fillId="7" borderId="0" xfId="1" applyFont="1" applyFill="1" applyAlignment="1">
      <alignment horizontal="left" vertical="center" wrapText="1"/>
    </xf>
    <xf numFmtId="0" fontId="32" fillId="9" borderId="140" xfId="3" applyFont="1" applyFill="1" applyBorder="1" applyAlignment="1">
      <alignment horizontal="left" vertical="center"/>
    </xf>
    <xf numFmtId="0" fontId="32" fillId="9" borderId="141" xfId="3" applyFont="1" applyFill="1" applyBorder="1" applyAlignment="1">
      <alignment horizontal="left" vertical="center"/>
    </xf>
    <xf numFmtId="0" fontId="32" fillId="9" borderId="142" xfId="3" applyFont="1" applyFill="1" applyBorder="1" applyAlignment="1">
      <alignment horizontal="left" vertical="center"/>
    </xf>
    <xf numFmtId="0" fontId="32" fillId="9" borderId="135" xfId="3" applyFont="1" applyFill="1" applyBorder="1" applyAlignment="1">
      <alignment horizontal="left" vertical="center"/>
    </xf>
    <xf numFmtId="0" fontId="32" fillId="9" borderId="136" xfId="3" applyFont="1" applyFill="1" applyBorder="1" applyAlignment="1">
      <alignment horizontal="left" vertical="center"/>
    </xf>
    <xf numFmtId="0" fontId="32" fillId="9" borderId="137" xfId="3" applyFont="1" applyFill="1" applyBorder="1" applyAlignment="1">
      <alignment horizontal="left" vertical="center"/>
    </xf>
    <xf numFmtId="0" fontId="32" fillId="9" borderId="49" xfId="1" applyFont="1" applyFill="1" applyBorder="1" applyAlignment="1">
      <alignment horizontal="center" vertical="center"/>
    </xf>
    <xf numFmtId="0" fontId="32" fillId="9" borderId="82" xfId="1" applyFont="1" applyFill="1" applyBorder="1" applyAlignment="1">
      <alignment horizontal="center" vertical="center"/>
    </xf>
    <xf numFmtId="0" fontId="32" fillId="0" borderId="95" xfId="1" applyFont="1" applyFill="1" applyBorder="1" applyAlignment="1">
      <alignment horizontal="center" vertical="center"/>
    </xf>
    <xf numFmtId="0" fontId="32" fillId="0" borderId="10" xfId="1" applyFont="1" applyFill="1" applyBorder="1" applyAlignment="1">
      <alignment horizontal="center" vertical="center"/>
    </xf>
    <xf numFmtId="0" fontId="32" fillId="0" borderId="138" xfId="1" applyFont="1" applyFill="1" applyBorder="1" applyAlignment="1">
      <alignment horizontal="center" vertical="center"/>
    </xf>
    <xf numFmtId="0" fontId="32" fillId="0" borderId="85" xfId="1" applyFont="1" applyFill="1" applyBorder="1" applyAlignment="1">
      <alignment horizontal="center" vertical="center"/>
    </xf>
    <xf numFmtId="0" fontId="32" fillId="0" borderId="0" xfId="1" applyFont="1" applyFill="1" applyBorder="1" applyAlignment="1">
      <alignment horizontal="center" vertical="center"/>
    </xf>
    <xf numFmtId="0" fontId="32" fillId="0" borderId="80" xfId="1" applyFont="1" applyFill="1" applyBorder="1" applyAlignment="1">
      <alignment horizontal="center" vertical="center"/>
    </xf>
    <xf numFmtId="0" fontId="32" fillId="0" borderId="94" xfId="1" applyFont="1" applyFill="1" applyBorder="1" applyAlignment="1">
      <alignment horizontal="center" vertical="center"/>
    </xf>
    <xf numFmtId="0" fontId="32" fillId="0" borderId="128" xfId="1" applyFont="1" applyFill="1" applyBorder="1" applyAlignment="1">
      <alignment horizontal="center" vertical="center"/>
    </xf>
    <xf numFmtId="0" fontId="32" fillId="0" borderId="61" xfId="1" applyFont="1" applyFill="1" applyBorder="1" applyAlignment="1">
      <alignment horizontal="center" vertical="center"/>
    </xf>
    <xf numFmtId="0" fontId="31" fillId="0" borderId="93" xfId="1" applyFont="1" applyFill="1" applyBorder="1" applyAlignment="1">
      <alignment horizontal="center" vertical="center" wrapText="1"/>
    </xf>
    <xf numFmtId="0" fontId="31" fillId="0" borderId="86" xfId="1" applyFont="1" applyFill="1" applyBorder="1" applyAlignment="1">
      <alignment horizontal="center" vertical="center" wrapText="1"/>
    </xf>
    <xf numFmtId="0" fontId="31" fillId="0" borderId="139" xfId="1" applyFont="1" applyFill="1" applyBorder="1" applyAlignment="1">
      <alignment horizontal="center" vertical="center" wrapText="1"/>
    </xf>
    <xf numFmtId="0" fontId="32" fillId="9" borderId="50" xfId="1" applyFont="1" applyFill="1" applyBorder="1" applyAlignment="1">
      <alignment horizontal="center" vertical="center"/>
    </xf>
    <xf numFmtId="0" fontId="12" fillId="0" borderId="0" xfId="0" applyFont="1" applyAlignment="1" applyProtection="1">
      <alignment horizontal="left" vertical="center" wrapText="1"/>
      <protection locked="0"/>
    </xf>
    <xf numFmtId="0" fontId="13" fillId="3" borderId="28" xfId="0" applyFont="1" applyFill="1" applyBorder="1" applyAlignment="1" applyProtection="1">
      <alignment horizontal="left" vertical="center"/>
      <protection locked="0"/>
    </xf>
    <xf numFmtId="0" fontId="13" fillId="3" borderId="36" xfId="0" applyFont="1" applyFill="1" applyBorder="1" applyAlignment="1" applyProtection="1">
      <alignment horizontal="left" vertical="center"/>
      <protection locked="0"/>
    </xf>
    <xf numFmtId="0" fontId="41" fillId="0" borderId="91" xfId="0" applyFont="1" applyBorder="1" applyAlignment="1" applyProtection="1">
      <alignment horizontal="center" vertical="center" wrapText="1"/>
      <protection locked="0"/>
    </xf>
    <xf numFmtId="0" fontId="41" fillId="0" borderId="99" xfId="0" applyFont="1" applyBorder="1" applyAlignment="1" applyProtection="1">
      <alignment horizontal="center" vertical="center" wrapText="1"/>
      <protection locked="0"/>
    </xf>
    <xf numFmtId="0" fontId="41" fillId="0" borderId="53" xfId="0" applyFont="1" applyBorder="1" applyAlignment="1" applyProtection="1">
      <alignment horizontal="center" vertical="center" wrapText="1"/>
      <protection locked="0"/>
    </xf>
    <xf numFmtId="0" fontId="13" fillId="3" borderId="51" xfId="0" applyFont="1" applyFill="1" applyBorder="1" applyAlignment="1" applyProtection="1">
      <alignment horizontal="left" vertical="center"/>
    </xf>
    <xf numFmtId="0" fontId="13" fillId="3" borderId="63" xfId="0" applyFont="1" applyFill="1" applyBorder="1" applyAlignment="1" applyProtection="1">
      <alignment horizontal="left" vertical="center"/>
    </xf>
    <xf numFmtId="0" fontId="13" fillId="0" borderId="118" xfId="0" applyFont="1" applyBorder="1" applyAlignment="1" applyProtection="1">
      <alignment horizontal="center" vertical="center" wrapText="1" shrinkToFit="1"/>
      <protection locked="0"/>
    </xf>
    <xf numFmtId="0" fontId="13" fillId="0" borderId="35" xfId="0" applyFont="1" applyBorder="1" applyAlignment="1" applyProtection="1">
      <alignment horizontal="center" vertical="center" wrapText="1" shrinkToFit="1"/>
      <protection locked="0"/>
    </xf>
    <xf numFmtId="0" fontId="12" fillId="0" borderId="91" xfId="0" applyFont="1" applyFill="1" applyBorder="1" applyAlignment="1" applyProtection="1">
      <alignment horizontal="center" vertical="center" wrapText="1" shrinkToFit="1"/>
      <protection locked="0"/>
    </xf>
    <xf numFmtId="0" fontId="12" fillId="0" borderId="32" xfId="0" applyFont="1" applyFill="1" applyBorder="1" applyAlignment="1" applyProtection="1">
      <alignment horizontal="center" vertical="center" wrapText="1" shrinkToFit="1"/>
      <protection locked="0"/>
    </xf>
    <xf numFmtId="0" fontId="13" fillId="0" borderId="28" xfId="0" applyFont="1" applyFill="1" applyBorder="1" applyAlignment="1" applyProtection="1">
      <alignment horizontal="left" vertical="center"/>
    </xf>
    <xf numFmtId="0" fontId="13" fillId="0" borderId="36" xfId="0" applyFont="1" applyFill="1" applyBorder="1" applyAlignment="1" applyProtection="1">
      <alignment horizontal="left" vertical="center"/>
    </xf>
    <xf numFmtId="0" fontId="13" fillId="8" borderId="28" xfId="0" applyFont="1" applyFill="1" applyBorder="1" applyAlignment="1" applyProtection="1">
      <alignment horizontal="left" vertical="center"/>
    </xf>
    <xf numFmtId="0" fontId="13" fillId="8" borderId="36" xfId="0" applyFont="1" applyFill="1" applyBorder="1" applyAlignment="1" applyProtection="1">
      <alignment horizontal="left" vertical="center"/>
    </xf>
    <xf numFmtId="0" fontId="12" fillId="0" borderId="49" xfId="0" applyFont="1" applyBorder="1" applyAlignment="1" applyProtection="1">
      <alignment horizontal="center" vertical="center" wrapText="1" shrinkToFit="1"/>
      <protection locked="0"/>
    </xf>
    <xf numFmtId="0" fontId="12" fillId="0" borderId="50" xfId="0" applyFont="1" applyBorder="1" applyAlignment="1" applyProtection="1">
      <alignment horizontal="center" vertical="center" wrapText="1" shrinkToFit="1"/>
      <protection locked="0"/>
    </xf>
    <xf numFmtId="0" fontId="12" fillId="0" borderId="101" xfId="0" applyFont="1" applyBorder="1" applyAlignment="1" applyProtection="1">
      <alignment horizontal="center" vertical="center" wrapText="1" shrinkToFit="1"/>
      <protection locked="0"/>
    </xf>
    <xf numFmtId="0" fontId="12" fillId="0" borderId="10" xfId="0" applyFont="1" applyBorder="1" applyAlignment="1" applyProtection="1">
      <alignment horizontal="center" vertical="center" wrapText="1" shrinkToFit="1"/>
      <protection locked="0"/>
    </xf>
    <xf numFmtId="0" fontId="12" fillId="0" borderId="47" xfId="0" applyFont="1" applyBorder="1" applyAlignment="1" applyProtection="1">
      <alignment horizontal="center" vertical="center" wrapText="1" shrinkToFit="1"/>
      <protection locked="0"/>
    </xf>
    <xf numFmtId="0" fontId="12" fillId="0" borderId="118" xfId="0" applyFont="1" applyBorder="1" applyAlignment="1" applyProtection="1">
      <alignment horizontal="center" vertical="center" wrapText="1" shrinkToFit="1"/>
      <protection locked="0"/>
    </xf>
    <xf numFmtId="0" fontId="12" fillId="0" borderId="35" xfId="0" applyFont="1" applyBorder="1" applyAlignment="1" applyProtection="1">
      <alignment horizontal="center" vertical="center" wrapText="1" shrinkToFit="1"/>
      <protection locked="0"/>
    </xf>
    <xf numFmtId="0" fontId="41" fillId="0" borderId="10" xfId="0" applyFont="1" applyBorder="1" applyAlignment="1" applyProtection="1">
      <alignment horizontal="center" vertical="center"/>
      <protection locked="0"/>
    </xf>
    <xf numFmtId="0" fontId="41" fillId="0" borderId="138"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80" xfId="0" applyFont="1" applyBorder="1" applyAlignment="1" applyProtection="1">
      <alignment horizontal="center" vertical="center"/>
      <protection locked="0"/>
    </xf>
    <xf numFmtId="0" fontId="41" fillId="0" borderId="128" xfId="0" applyFont="1" applyBorder="1" applyAlignment="1" applyProtection="1">
      <alignment horizontal="center" vertical="center"/>
      <protection locked="0"/>
    </xf>
    <xf numFmtId="0" fontId="41" fillId="0" borderId="61" xfId="0" applyFont="1" applyBorder="1" applyAlignment="1" applyProtection="1">
      <alignment horizontal="center" vertical="center"/>
      <protection locked="0"/>
    </xf>
    <xf numFmtId="0" fontId="44" fillId="0" borderId="46" xfId="0" applyFont="1" applyBorder="1" applyAlignment="1" applyProtection="1">
      <alignment horizontal="center" vertical="center" wrapText="1"/>
      <protection locked="0"/>
    </xf>
    <xf numFmtId="0" fontId="44" fillId="0" borderId="44" xfId="0" applyFont="1" applyBorder="1" applyAlignment="1" applyProtection="1">
      <alignment horizontal="center" vertical="center" wrapText="1"/>
      <protection locked="0"/>
    </xf>
    <xf numFmtId="0" fontId="44" fillId="0" borderId="24" xfId="0" applyFont="1" applyBorder="1" applyAlignment="1" applyProtection="1">
      <alignment horizontal="center" vertical="center" wrapText="1"/>
      <protection locked="0"/>
    </xf>
    <xf numFmtId="0" fontId="13" fillId="3" borderId="28" xfId="0" applyFont="1" applyFill="1" applyBorder="1" applyAlignment="1" applyProtection="1">
      <alignment horizontal="left" vertical="center"/>
    </xf>
    <xf numFmtId="0" fontId="13" fillId="3" borderId="36" xfId="0" applyFont="1" applyFill="1" applyBorder="1" applyAlignment="1" applyProtection="1">
      <alignment horizontal="left" vertical="center"/>
    </xf>
    <xf numFmtId="0" fontId="12" fillId="0" borderId="0" xfId="0" applyFont="1" applyAlignment="1">
      <alignment horizontal="left" vertical="center" wrapText="1"/>
    </xf>
    <xf numFmtId="0" fontId="41" fillId="0" borderId="0" xfId="0" applyFont="1" applyAlignment="1">
      <alignment horizontal="left" vertical="center" wrapText="1"/>
    </xf>
    <xf numFmtId="0" fontId="37" fillId="0" borderId="50" xfId="0" applyFont="1" applyBorder="1" applyAlignment="1">
      <alignment horizontal="center" vertical="center" wrapText="1" shrinkToFit="1"/>
    </xf>
    <xf numFmtId="0" fontId="37" fillId="0" borderId="92" xfId="0" applyFont="1" applyBorder="1" applyAlignment="1">
      <alignment horizontal="center" vertical="center" wrapText="1" shrinkToFit="1"/>
    </xf>
    <xf numFmtId="0" fontId="37" fillId="0" borderId="81" xfId="0" applyFont="1" applyBorder="1" applyAlignment="1">
      <alignment horizontal="center" vertical="center" wrapText="1" shrinkToFit="1"/>
    </xf>
    <xf numFmtId="0" fontId="37" fillId="0" borderId="91" xfId="0" applyFont="1" applyBorder="1" applyAlignment="1">
      <alignment horizontal="center" vertical="center" wrapText="1" shrinkToFit="1"/>
    </xf>
    <xf numFmtId="0" fontId="37" fillId="0" borderId="32" xfId="0" applyFont="1" applyBorder="1" applyAlignment="1">
      <alignment horizontal="center" vertical="center" wrapText="1" shrinkToFit="1"/>
    </xf>
    <xf numFmtId="0" fontId="53" fillId="0" borderId="118" xfId="0" applyFont="1" applyBorder="1" applyAlignment="1">
      <alignment horizontal="center" vertical="center" wrapText="1" shrinkToFit="1"/>
    </xf>
    <xf numFmtId="0" fontId="53" fillId="0" borderId="35" xfId="0" applyFont="1" applyBorder="1" applyAlignment="1">
      <alignment horizontal="center" vertical="center" wrapText="1" shrinkToFit="1"/>
    </xf>
    <xf numFmtId="0" fontId="41" fillId="0" borderId="49"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8" xfId="0" applyFont="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47" xfId="0" applyFont="1" applyBorder="1" applyAlignment="1">
      <alignment horizontal="center" vertical="center" wrapText="1" shrinkToFit="1"/>
    </xf>
    <xf numFmtId="0" fontId="37" fillId="0" borderId="48" xfId="0" applyFont="1" applyBorder="1" applyAlignment="1">
      <alignment horizontal="center" vertical="center" wrapText="1" shrinkToFit="1"/>
    </xf>
    <xf numFmtId="0" fontId="37" fillId="0" borderId="118" xfId="0" applyFont="1" applyBorder="1" applyAlignment="1">
      <alignment horizontal="center" vertical="center" wrapText="1" shrinkToFit="1"/>
    </xf>
    <xf numFmtId="0" fontId="37" fillId="0" borderId="35" xfId="0" applyFont="1" applyBorder="1" applyAlignment="1">
      <alignment horizontal="center" vertical="center" wrapText="1" shrinkToFit="1"/>
    </xf>
    <xf numFmtId="0" fontId="41" fillId="0" borderId="82" xfId="0" applyFont="1" applyBorder="1" applyAlignment="1">
      <alignment horizontal="center" vertical="center"/>
    </xf>
    <xf numFmtId="0" fontId="41" fillId="0" borderId="63" xfId="0" applyFont="1" applyBorder="1" applyAlignment="1">
      <alignment horizontal="center" vertical="center"/>
    </xf>
    <xf numFmtId="0" fontId="41" fillId="0" borderId="1" xfId="0" applyFont="1" applyBorder="1" applyAlignment="1">
      <alignment horizontal="center" vertical="center"/>
    </xf>
    <xf numFmtId="0" fontId="6" fillId="0" borderId="0" xfId="4" applyFont="1" applyFill="1" applyAlignment="1" applyProtection="1">
      <alignment horizontal="left" vertical="center" wrapText="1"/>
      <protection locked="0"/>
    </xf>
    <xf numFmtId="0" fontId="12" fillId="0" borderId="118" xfId="0" applyFont="1" applyBorder="1" applyAlignment="1">
      <alignment horizontal="center" vertical="center" wrapText="1" shrinkToFit="1"/>
    </xf>
    <xf numFmtId="0" fontId="12" fillId="0" borderId="35" xfId="0" applyFont="1" applyBorder="1" applyAlignment="1">
      <alignment horizontal="center" vertical="center" wrapText="1" shrinkToFit="1"/>
    </xf>
    <xf numFmtId="0" fontId="6" fillId="0" borderId="49"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8" xfId="4" applyFont="1" applyBorder="1" applyAlignment="1">
      <alignment horizontal="center" vertical="center" wrapText="1"/>
    </xf>
    <xf numFmtId="0" fontId="6" fillId="0" borderId="47" xfId="4" applyFont="1" applyFill="1" applyBorder="1" applyAlignment="1" applyProtection="1">
      <alignment horizontal="center" vertical="center" wrapText="1" shrinkToFit="1"/>
      <protection locked="0"/>
    </xf>
    <xf numFmtId="0" fontId="6" fillId="0" borderId="90" xfId="4" applyFont="1" applyFill="1" applyBorder="1" applyAlignment="1" applyProtection="1">
      <alignment horizontal="center" vertical="center" wrapText="1" shrinkToFit="1"/>
      <protection locked="0"/>
    </xf>
    <xf numFmtId="0" fontId="6" fillId="0" borderId="115" xfId="4" applyFont="1" applyFill="1" applyBorder="1" applyAlignment="1" applyProtection="1">
      <alignment horizontal="center" vertical="center" wrapText="1" shrinkToFit="1"/>
      <protection locked="0"/>
    </xf>
    <xf numFmtId="0" fontId="6" fillId="0" borderId="118" xfId="1" applyFont="1" applyFill="1" applyBorder="1" applyAlignment="1" applyProtection="1">
      <alignment horizontal="center" vertical="center"/>
      <protection locked="0"/>
    </xf>
    <xf numFmtId="0" fontId="6" fillId="0" borderId="105" xfId="1" applyFont="1" applyFill="1" applyBorder="1" applyAlignment="1" applyProtection="1">
      <alignment horizontal="center" vertical="center"/>
      <protection locked="0"/>
    </xf>
    <xf numFmtId="0" fontId="6" fillId="0" borderId="25" xfId="1" applyFont="1" applyFill="1" applyBorder="1" applyAlignment="1" applyProtection="1">
      <alignment horizontal="center" vertical="center"/>
      <protection locked="0"/>
    </xf>
    <xf numFmtId="0" fontId="12" fillId="0" borderId="81" xfId="0" applyFont="1" applyBorder="1" applyAlignment="1">
      <alignment horizontal="center" vertical="center" wrapText="1" shrinkToFit="1"/>
    </xf>
    <xf numFmtId="0" fontId="12" fillId="0" borderId="50" xfId="0" applyFont="1" applyBorder="1" applyAlignment="1">
      <alignment horizontal="center" vertical="center" wrapText="1" shrinkToFit="1"/>
    </xf>
    <xf numFmtId="0" fontId="12" fillId="0" borderId="91"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46" xfId="0" applyFont="1" applyBorder="1" applyAlignment="1">
      <alignment horizontal="center" vertical="center" wrapText="1" shrinkToFit="1"/>
    </xf>
    <xf numFmtId="0" fontId="12" fillId="0" borderId="34" xfId="0" applyFont="1" applyBorder="1" applyAlignment="1">
      <alignment horizontal="center" vertical="center" wrapText="1" shrinkToFit="1"/>
    </xf>
    <xf numFmtId="0" fontId="53" fillId="0" borderId="118" xfId="0" applyFont="1" applyFill="1" applyBorder="1" applyAlignment="1">
      <alignment horizontal="center" vertical="center" wrapText="1" shrinkToFit="1"/>
    </xf>
    <xf numFmtId="0" fontId="53" fillId="0" borderId="35" xfId="0" applyFont="1" applyFill="1" applyBorder="1" applyAlignment="1">
      <alignment horizontal="center" vertical="center" wrapText="1" shrinkToFit="1"/>
    </xf>
    <xf numFmtId="0" fontId="13" fillId="3" borderId="118" xfId="0" applyFont="1" applyFill="1" applyBorder="1" applyAlignment="1">
      <alignment horizontal="center" vertical="center" wrapText="1" shrinkToFit="1"/>
    </xf>
    <xf numFmtId="0" fontId="13" fillId="3" borderId="35" xfId="0" applyFont="1" applyFill="1" applyBorder="1" applyAlignment="1">
      <alignment horizontal="center" vertical="center" wrapText="1" shrinkToFit="1"/>
    </xf>
    <xf numFmtId="0" fontId="37" fillId="0" borderId="143" xfId="0" applyFont="1" applyFill="1" applyBorder="1" applyAlignment="1">
      <alignment horizontal="center" vertical="center" wrapText="1"/>
    </xf>
    <xf numFmtId="0" fontId="37" fillId="0" borderId="144" xfId="0" applyFont="1" applyFill="1" applyBorder="1" applyAlignment="1">
      <alignment horizontal="center" vertical="center" wrapText="1"/>
    </xf>
    <xf numFmtId="0" fontId="41" fillId="0" borderId="145"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133" xfId="0" applyFont="1" applyFill="1" applyBorder="1" applyAlignment="1">
      <alignment horizontal="center" vertical="center" wrapText="1"/>
    </xf>
    <xf numFmtId="0" fontId="37" fillId="0" borderId="146" xfId="0" applyFont="1" applyFill="1" applyBorder="1" applyAlignment="1">
      <alignment horizontal="center" vertical="center" wrapText="1"/>
    </xf>
    <xf numFmtId="0" fontId="37" fillId="0" borderId="147" xfId="0" applyFont="1" applyFill="1" applyBorder="1" applyAlignment="1">
      <alignment horizontal="center" vertical="center" wrapText="1"/>
    </xf>
    <xf numFmtId="0" fontId="6" fillId="0" borderId="0" xfId="0" applyFont="1" applyAlignment="1">
      <alignment horizontal="left" vertical="center" wrapText="1"/>
    </xf>
    <xf numFmtId="0" fontId="31" fillId="0" borderId="0" xfId="0" applyFont="1" applyAlignment="1">
      <alignment horizontal="left" vertical="center" wrapText="1"/>
    </xf>
    <xf numFmtId="0" fontId="41" fillId="0" borderId="91" xfId="0" applyFont="1" applyBorder="1" applyAlignment="1">
      <alignment horizontal="center" vertical="center" wrapText="1"/>
    </xf>
    <xf numFmtId="0" fontId="41" fillId="0" borderId="99" xfId="0" applyFont="1" applyBorder="1" applyAlignment="1">
      <alignment horizontal="center" vertical="center" wrapText="1"/>
    </xf>
    <xf numFmtId="0" fontId="41" fillId="0" borderId="53" xfId="0" applyFont="1" applyBorder="1" applyAlignment="1">
      <alignment horizontal="center" vertical="center" wrapText="1"/>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28" xfId="0" applyFont="1" applyBorder="1" applyAlignment="1">
      <alignment horizontal="center" vertical="center"/>
    </xf>
    <xf numFmtId="0" fontId="12" fillId="0" borderId="132" xfId="0" applyFont="1" applyBorder="1" applyAlignment="1">
      <alignment horizontal="center" vertical="center" wrapText="1" shrinkToFit="1"/>
    </xf>
    <xf numFmtId="0" fontId="31" fillId="0" borderId="49" xfId="1" applyFont="1" applyBorder="1" applyAlignment="1" applyProtection="1">
      <alignment horizontal="center" vertical="center"/>
      <protection locked="0"/>
    </xf>
    <xf numFmtId="0" fontId="31" fillId="0" borderId="8" xfId="1" applyFont="1" applyBorder="1" applyAlignment="1" applyProtection="1">
      <alignment horizontal="center" vertical="center"/>
      <protection locked="0"/>
    </xf>
    <xf numFmtId="0" fontId="31" fillId="0" borderId="50" xfId="1" applyFont="1" applyBorder="1" applyAlignment="1" applyProtection="1">
      <alignment horizontal="center" vertical="center" wrapText="1"/>
      <protection locked="0"/>
    </xf>
    <xf numFmtId="0" fontId="31" fillId="0" borderId="18" xfId="1" applyFont="1" applyBorder="1" applyAlignment="1" applyProtection="1">
      <alignment horizontal="center" vertical="center" wrapText="1"/>
      <protection locked="0"/>
    </xf>
    <xf numFmtId="0" fontId="31" fillId="0" borderId="50" xfId="1" applyFont="1" applyBorder="1" applyAlignment="1" applyProtection="1">
      <alignment horizontal="center" vertical="center"/>
      <protection locked="0"/>
    </xf>
    <xf numFmtId="0" fontId="31" fillId="0" borderId="82" xfId="1" applyFont="1" applyBorder="1" applyAlignment="1" applyProtection="1">
      <alignment horizontal="center" vertical="center"/>
      <protection locked="0"/>
    </xf>
    <xf numFmtId="0" fontId="31" fillId="8" borderId="34" xfId="1" applyFont="1" applyFill="1" applyBorder="1" applyAlignment="1" applyProtection="1">
      <alignment horizontal="left" vertical="center" wrapText="1"/>
      <protection locked="0"/>
    </xf>
    <xf numFmtId="0" fontId="31" fillId="0" borderId="39" xfId="1" applyFont="1" applyBorder="1" applyAlignment="1" applyProtection="1">
      <alignment horizontal="left" vertical="center" indent="1"/>
      <protection locked="0"/>
    </xf>
    <xf numFmtId="0" fontId="31" fillId="0" borderId="44" xfId="1" applyFont="1" applyBorder="1" applyAlignment="1" applyProtection="1">
      <alignment horizontal="left" vertical="center" indent="1"/>
      <protection locked="0"/>
    </xf>
    <xf numFmtId="0" fontId="31" fillId="0" borderId="34" xfId="1" applyFont="1" applyBorder="1" applyAlignment="1" applyProtection="1">
      <alignment horizontal="left" vertical="center" indent="1"/>
      <protection locked="0"/>
    </xf>
    <xf numFmtId="0" fontId="12" fillId="0" borderId="0" xfId="0" applyFont="1" applyFill="1" applyAlignment="1">
      <alignment horizontal="left" vertical="center" wrapText="1"/>
    </xf>
    <xf numFmtId="0" fontId="54" fillId="0" borderId="0" xfId="0" applyFont="1" applyFill="1" applyAlignment="1">
      <alignment horizontal="left" vertical="center" wrapText="1"/>
    </xf>
    <xf numFmtId="0" fontId="31" fillId="8" borderId="13" xfId="1" applyFont="1" applyFill="1" applyBorder="1" applyAlignment="1" applyProtection="1">
      <alignment horizontal="left" vertical="center" indent="1"/>
      <protection locked="0"/>
    </xf>
    <xf numFmtId="0" fontId="31" fillId="8" borderId="51" xfId="1" applyFont="1" applyFill="1" applyBorder="1" applyAlignment="1" applyProtection="1">
      <alignment horizontal="left" vertical="center" indent="1"/>
      <protection locked="0"/>
    </xf>
    <xf numFmtId="0" fontId="31" fillId="8" borderId="126" xfId="1" applyFont="1" applyFill="1" applyBorder="1" applyAlignment="1" applyProtection="1">
      <alignment horizontal="left" vertical="center" indent="1"/>
      <protection locked="0"/>
    </xf>
    <xf numFmtId="0" fontId="31" fillId="8" borderId="21" xfId="1" applyFont="1" applyFill="1" applyBorder="1" applyAlignment="1" applyProtection="1">
      <alignment horizontal="left" vertical="center" indent="1"/>
      <protection locked="0"/>
    </xf>
    <xf numFmtId="0" fontId="6" fillId="0" borderId="0" xfId="1" applyFont="1" applyBorder="1" applyAlignment="1" applyProtection="1">
      <alignment horizontal="left" wrapText="1"/>
      <protection locked="0"/>
    </xf>
    <xf numFmtId="0" fontId="31" fillId="0" borderId="0" xfId="1" applyFont="1" applyBorder="1" applyAlignment="1" applyProtection="1">
      <alignment horizontal="left" wrapText="1"/>
      <protection locked="0"/>
    </xf>
    <xf numFmtId="0" fontId="54" fillId="0" borderId="0" xfId="0" applyFont="1" applyAlignment="1">
      <alignment horizontal="left" vertical="center" wrapText="1"/>
    </xf>
    <xf numFmtId="0" fontId="6" fillId="0" borderId="0" xfId="1" applyFont="1" applyAlignment="1" applyProtection="1">
      <alignment horizontal="left" vertical="center" wrapText="1"/>
      <protection locked="0"/>
    </xf>
    <xf numFmtId="0" fontId="31" fillId="0" borderId="91" xfId="1" applyFont="1" applyBorder="1" applyAlignment="1" applyProtection="1">
      <alignment horizontal="center" vertical="center" wrapText="1"/>
      <protection locked="0"/>
    </xf>
    <xf numFmtId="0" fontId="31" fillId="0" borderId="53" xfId="1" applyFont="1" applyBorder="1" applyAlignment="1" applyProtection="1">
      <alignment horizontal="center" vertical="center" wrapText="1"/>
      <protection locked="0"/>
    </xf>
    <xf numFmtId="0" fontId="31" fillId="0" borderId="46" xfId="1" applyFont="1" applyBorder="1" applyAlignment="1" applyProtection="1">
      <alignment horizontal="center" vertical="center" wrapText="1"/>
      <protection locked="0"/>
    </xf>
    <xf numFmtId="0" fontId="31" fillId="0" borderId="24" xfId="1" applyFont="1" applyBorder="1" applyAlignment="1" applyProtection="1">
      <alignment horizontal="center" vertical="center" wrapText="1"/>
      <protection locked="0"/>
    </xf>
    <xf numFmtId="0" fontId="39" fillId="0" borderId="0" xfId="1" applyFont="1" applyBorder="1" applyAlignment="1" applyProtection="1">
      <alignment horizontal="left" vertical="center" wrapText="1"/>
      <protection locked="0"/>
    </xf>
    <xf numFmtId="0" fontId="31" fillId="0" borderId="13" xfId="1" applyFont="1" applyFill="1" applyBorder="1" applyAlignment="1" applyProtection="1">
      <alignment horizontal="center" vertical="center" wrapText="1"/>
      <protection locked="0"/>
    </xf>
    <xf numFmtId="0" fontId="31" fillId="0" borderId="36" xfId="1" applyFont="1" applyFill="1" applyBorder="1" applyAlignment="1" applyProtection="1">
      <alignment horizontal="center" vertical="center" wrapText="1"/>
      <protection locked="0"/>
    </xf>
    <xf numFmtId="0" fontId="31" fillId="0" borderId="32" xfId="1" applyFont="1" applyBorder="1" applyAlignment="1">
      <alignment horizontal="center" vertical="center" wrapText="1"/>
    </xf>
    <xf numFmtId="0" fontId="31" fillId="0" borderId="22" xfId="1" applyFont="1" applyBorder="1" applyAlignment="1">
      <alignment horizontal="center" vertical="center" wrapText="1"/>
    </xf>
    <xf numFmtId="0" fontId="31" fillId="0" borderId="86" xfId="1" applyFont="1" applyFill="1" applyBorder="1" applyAlignment="1" applyProtection="1">
      <alignment horizontal="center" vertical="center" wrapText="1"/>
      <protection locked="0"/>
    </xf>
    <xf numFmtId="0" fontId="31" fillId="0" borderId="51" xfId="1" applyFont="1" applyFill="1" applyBorder="1" applyAlignment="1" applyProtection="1">
      <alignment horizontal="center" vertical="center" wrapText="1"/>
      <protection locked="0"/>
    </xf>
    <xf numFmtId="0" fontId="31" fillId="0" borderId="23" xfId="1" applyFont="1" applyBorder="1" applyAlignment="1">
      <alignment horizontal="left" vertical="center" wrapText="1"/>
    </xf>
    <xf numFmtId="0" fontId="31" fillId="0" borderId="39" xfId="1" applyFont="1" applyBorder="1" applyAlignment="1">
      <alignment horizontal="left" vertical="center" wrapText="1"/>
    </xf>
    <xf numFmtId="0" fontId="31" fillId="0" borderId="83" xfId="1" applyFont="1" applyBorder="1" applyAlignment="1">
      <alignment horizontal="left" vertical="center" wrapText="1"/>
    </xf>
    <xf numFmtId="0" fontId="31" fillId="0" borderId="95" xfId="1" applyFont="1" applyFill="1" applyBorder="1" applyAlignment="1" applyProtection="1">
      <alignment horizontal="center" vertical="center" wrapText="1"/>
      <protection locked="0"/>
    </xf>
    <xf numFmtId="0" fontId="31" fillId="0" borderId="138" xfId="1" applyFont="1" applyFill="1" applyBorder="1" applyAlignment="1" applyProtection="1">
      <alignment horizontal="center" vertical="center" wrapText="1"/>
      <protection locked="0"/>
    </xf>
    <xf numFmtId="0" fontId="31" fillId="0" borderId="116" xfId="1" applyFont="1" applyFill="1" applyBorder="1" applyAlignment="1" applyProtection="1">
      <alignment horizontal="center" vertical="center" wrapText="1"/>
      <protection locked="0"/>
    </xf>
    <xf numFmtId="0" fontId="31" fillId="0" borderId="33" xfId="1" applyFont="1" applyFill="1" applyBorder="1" applyAlignment="1" applyProtection="1">
      <alignment horizontal="center" vertical="center" wrapText="1"/>
      <protection locked="0"/>
    </xf>
    <xf numFmtId="0" fontId="31" fillId="0" borderId="13" xfId="1" applyFont="1" applyFill="1" applyBorder="1" applyAlignment="1" applyProtection="1">
      <alignment horizontal="left" vertical="center"/>
      <protection locked="0"/>
    </xf>
    <xf numFmtId="0" fontId="31" fillId="0" borderId="36" xfId="1" applyFont="1" applyFill="1" applyBorder="1" applyAlignment="1" applyProtection="1">
      <alignment horizontal="left" vertical="center"/>
      <protection locked="0"/>
    </xf>
    <xf numFmtId="0" fontId="31" fillId="0" borderId="13" xfId="1" applyFont="1" applyBorder="1" applyAlignment="1" applyProtection="1">
      <alignment horizontal="left" vertical="center" wrapText="1"/>
      <protection locked="0"/>
    </xf>
    <xf numFmtId="0" fontId="31" fillId="0" borderId="36" xfId="1" applyFont="1" applyBorder="1" applyAlignment="1" applyProtection="1">
      <alignment horizontal="left" vertical="center" wrapText="1"/>
      <protection locked="0"/>
    </xf>
    <xf numFmtId="0" fontId="32" fillId="0" borderId="91" xfId="1" applyFont="1" applyFill="1" applyBorder="1" applyAlignment="1" applyProtection="1">
      <alignment horizontal="center" vertical="center" wrapText="1"/>
      <protection locked="0"/>
    </xf>
    <xf numFmtId="0" fontId="32" fillId="0" borderId="46" xfId="1" applyFont="1" applyFill="1" applyBorder="1" applyAlignment="1" applyProtection="1">
      <alignment horizontal="center" vertical="center" wrapText="1"/>
      <protection locked="0"/>
    </xf>
    <xf numFmtId="0" fontId="32" fillId="0" borderId="118" xfId="1" applyFont="1" applyFill="1" applyBorder="1" applyAlignment="1" applyProtection="1">
      <alignment horizontal="center" vertical="center" wrapText="1"/>
      <protection locked="0"/>
    </xf>
    <xf numFmtId="0" fontId="31" fillId="0" borderId="95" xfId="1" applyFont="1" applyBorder="1" applyAlignment="1" applyProtection="1">
      <alignment horizontal="center" vertical="center"/>
      <protection locked="0"/>
    </xf>
    <xf numFmtId="0" fontId="31" fillId="0" borderId="10" xfId="1" applyFont="1" applyBorder="1" applyAlignment="1" applyProtection="1">
      <alignment horizontal="center" vertical="center"/>
      <protection locked="0"/>
    </xf>
    <xf numFmtId="0" fontId="31" fillId="0" borderId="138" xfId="1" applyFont="1" applyBorder="1" applyAlignment="1" applyProtection="1">
      <alignment horizontal="center" vertical="center"/>
      <protection locked="0"/>
    </xf>
    <xf numFmtId="0" fontId="31" fillId="0" borderId="85" xfId="1" applyFont="1" applyBorder="1" applyAlignment="1" applyProtection="1">
      <alignment horizontal="center" vertical="center"/>
      <protection locked="0"/>
    </xf>
    <xf numFmtId="0" fontId="31" fillId="0" borderId="0" xfId="1" applyFont="1" applyBorder="1" applyAlignment="1" applyProtection="1">
      <alignment horizontal="center" vertical="center"/>
      <protection locked="0"/>
    </xf>
    <xf numFmtId="0" fontId="31" fillId="0" borderId="80" xfId="1" applyFont="1" applyBorder="1" applyAlignment="1" applyProtection="1">
      <alignment horizontal="center" vertical="center"/>
      <protection locked="0"/>
    </xf>
    <xf numFmtId="0" fontId="31" fillId="0" borderId="94" xfId="1" applyFont="1" applyBorder="1" applyAlignment="1" applyProtection="1">
      <alignment horizontal="center" vertical="center"/>
      <protection locked="0"/>
    </xf>
    <xf numFmtId="0" fontId="31" fillId="0" borderId="128" xfId="1" applyFont="1" applyBorder="1" applyAlignment="1" applyProtection="1">
      <alignment horizontal="center" vertical="center"/>
      <protection locked="0"/>
    </xf>
    <xf numFmtId="0" fontId="31" fillId="0" borderId="61" xfId="1" applyFont="1" applyBorder="1" applyAlignment="1" applyProtection="1">
      <alignment horizontal="center" vertical="center"/>
      <protection locked="0"/>
    </xf>
    <xf numFmtId="0" fontId="31" fillId="0" borderId="93" xfId="1" applyFont="1" applyFill="1" applyBorder="1" applyAlignment="1" applyProtection="1">
      <alignment horizontal="center" vertical="center" wrapText="1"/>
      <protection locked="0"/>
    </xf>
    <xf numFmtId="0" fontId="31" fillId="0" borderId="100" xfId="1" applyFont="1" applyFill="1" applyBorder="1" applyAlignment="1" applyProtection="1">
      <alignment horizontal="center" vertical="center" wrapText="1"/>
      <protection locked="0"/>
    </xf>
    <xf numFmtId="0" fontId="31" fillId="0" borderId="96" xfId="1" applyFont="1" applyFill="1" applyBorder="1" applyAlignment="1" applyProtection="1">
      <alignment horizontal="center" vertical="center" wrapText="1"/>
      <protection locked="0"/>
    </xf>
    <xf numFmtId="0" fontId="31" fillId="0" borderId="6" xfId="1" applyFont="1" applyBorder="1" applyAlignment="1" applyProtection="1">
      <alignment horizontal="center" vertical="center" wrapText="1"/>
      <protection locked="0"/>
    </xf>
    <xf numFmtId="0" fontId="31" fillId="0" borderId="148" xfId="1" applyFont="1" applyBorder="1" applyAlignment="1" applyProtection="1">
      <alignment horizontal="center" vertical="center" wrapText="1"/>
      <protection locked="0"/>
    </xf>
    <xf numFmtId="0" fontId="31" fillId="0" borderId="19" xfId="1" applyFont="1" applyBorder="1" applyAlignment="1" applyProtection="1">
      <alignment horizontal="center" vertical="center" wrapText="1"/>
      <protection locked="0"/>
    </xf>
    <xf numFmtId="0" fontId="32" fillId="0" borderId="10" xfId="1" applyFont="1" applyFill="1" applyBorder="1" applyAlignment="1" applyProtection="1">
      <alignment horizontal="center" vertical="center" wrapText="1"/>
      <protection locked="0"/>
    </xf>
    <xf numFmtId="0" fontId="32" fillId="0" borderId="0" xfId="1" applyFont="1" applyFill="1" applyBorder="1" applyAlignment="1" applyProtection="1">
      <alignment horizontal="center" vertical="center" wrapText="1"/>
      <protection locked="0"/>
    </xf>
    <xf numFmtId="0" fontId="32" fillId="0" borderId="128" xfId="1" applyFont="1" applyFill="1" applyBorder="1" applyAlignment="1" applyProtection="1">
      <alignment horizontal="center" vertical="center" wrapText="1"/>
      <protection locked="0"/>
    </xf>
    <xf numFmtId="0" fontId="32" fillId="0" borderId="41" xfId="1" applyFont="1" applyBorder="1" applyAlignment="1" applyProtection="1">
      <alignment horizontal="center" vertical="center" wrapText="1"/>
      <protection locked="0"/>
    </xf>
    <xf numFmtId="0" fontId="32" fillId="0" borderId="7" xfId="1" applyFont="1" applyBorder="1" applyAlignment="1" applyProtection="1">
      <alignment horizontal="center" vertical="center" wrapText="1"/>
      <protection locked="0"/>
    </xf>
    <xf numFmtId="0" fontId="32" fillId="0" borderId="20" xfId="1" applyFont="1" applyBorder="1" applyAlignment="1" applyProtection="1">
      <alignment horizontal="center" vertical="center" wrapText="1"/>
      <protection locked="0"/>
    </xf>
    <xf numFmtId="0" fontId="41" fillId="0" borderId="34" xfId="1" applyFont="1" applyFill="1" applyBorder="1" applyAlignment="1" applyProtection="1">
      <alignment horizontal="left" vertical="center"/>
      <protection locked="0"/>
    </xf>
    <xf numFmtId="0" fontId="41" fillId="0" borderId="35" xfId="1" applyFont="1" applyFill="1" applyBorder="1" applyAlignment="1" applyProtection="1">
      <alignment horizontal="left" vertical="center"/>
      <protection locked="0"/>
    </xf>
    <xf numFmtId="0" fontId="31" fillId="0" borderId="100" xfId="1" applyFont="1" applyFill="1" applyBorder="1" applyAlignment="1" applyProtection="1">
      <alignment horizontal="center" vertical="center"/>
      <protection locked="0"/>
    </xf>
    <xf numFmtId="0" fontId="31" fillId="0" borderId="96" xfId="1" applyFont="1" applyFill="1" applyBorder="1" applyAlignment="1" applyProtection="1">
      <alignment horizontal="center" vertical="center"/>
      <protection locked="0"/>
    </xf>
    <xf numFmtId="0" fontId="31" fillId="0" borderId="93" xfId="1" applyFont="1" applyFill="1" applyBorder="1" applyAlignment="1" applyProtection="1">
      <alignment horizontal="center" vertical="center"/>
      <protection locked="0"/>
    </xf>
    <xf numFmtId="0" fontId="32" fillId="0" borderId="3" xfId="1" applyFont="1" applyBorder="1" applyAlignment="1" applyProtection="1">
      <alignment horizontal="center" vertical="center"/>
      <protection locked="0"/>
    </xf>
    <xf numFmtId="0" fontId="32" fillId="0" borderId="4" xfId="1" applyFont="1" applyBorder="1" applyAlignment="1" applyProtection="1">
      <alignment horizontal="center" vertical="center"/>
      <protection locked="0"/>
    </xf>
    <xf numFmtId="0" fontId="32" fillId="0" borderId="5" xfId="1" applyFont="1" applyBorder="1" applyAlignment="1" applyProtection="1">
      <alignment horizontal="center" vertical="center"/>
      <protection locked="0"/>
    </xf>
    <xf numFmtId="0" fontId="41" fillId="0" borderId="37" xfId="1" applyFont="1" applyFill="1" applyBorder="1" applyAlignment="1" applyProtection="1">
      <alignment horizontal="left" vertical="center"/>
      <protection locked="0"/>
    </xf>
    <xf numFmtId="0" fontId="41" fillId="0" borderId="63" xfId="1" applyFont="1" applyFill="1" applyBorder="1" applyAlignment="1" applyProtection="1">
      <alignment horizontal="left" vertical="center"/>
      <protection locked="0"/>
    </xf>
    <xf numFmtId="0" fontId="31" fillId="10" borderId="49" xfId="1" applyFont="1" applyFill="1" applyBorder="1" applyAlignment="1" applyProtection="1">
      <alignment horizontal="center" vertical="center" wrapText="1"/>
      <protection locked="0"/>
    </xf>
    <xf numFmtId="0" fontId="31" fillId="10" borderId="82" xfId="1" applyFont="1" applyFill="1" applyBorder="1" applyAlignment="1" applyProtection="1">
      <alignment horizontal="center" vertical="center" wrapText="1"/>
      <protection locked="0"/>
    </xf>
    <xf numFmtId="0" fontId="31" fillId="10" borderId="22" xfId="1" applyFont="1" applyFill="1" applyBorder="1" applyAlignment="1" applyProtection="1">
      <alignment horizontal="center" vertical="center" wrapText="1"/>
      <protection locked="0"/>
    </xf>
    <xf numFmtId="0" fontId="31" fillId="10" borderId="63" xfId="1" applyFont="1" applyFill="1" applyBorder="1" applyAlignment="1" applyProtection="1">
      <alignment horizontal="center" vertical="center" wrapText="1"/>
      <protection locked="0"/>
    </xf>
    <xf numFmtId="0" fontId="31" fillId="0" borderId="44" xfId="1" applyFont="1" applyBorder="1" applyAlignment="1" applyProtection="1">
      <alignment horizontal="center" vertical="center" wrapText="1"/>
      <protection locked="0"/>
    </xf>
    <xf numFmtId="0" fontId="31" fillId="0" borderId="34" xfId="1" applyFont="1" applyBorder="1" applyAlignment="1" applyProtection="1">
      <alignment horizontal="center" vertical="center" wrapText="1"/>
      <protection locked="0"/>
    </xf>
    <xf numFmtId="0" fontId="41" fillId="0" borderId="13" xfId="1" applyFont="1" applyFill="1" applyBorder="1" applyAlignment="1" applyProtection="1">
      <alignment horizontal="left" vertical="center"/>
      <protection locked="0"/>
    </xf>
    <xf numFmtId="0" fontId="41" fillId="0" borderId="36" xfId="1" applyFont="1" applyFill="1" applyBorder="1" applyAlignment="1" applyProtection="1">
      <alignment horizontal="left" vertical="center"/>
      <protection locked="0"/>
    </xf>
    <xf numFmtId="0" fontId="31" fillId="0" borderId="22" xfId="1" applyFont="1" applyBorder="1" applyAlignment="1">
      <alignment horizontal="left" vertical="center" wrapText="1"/>
    </xf>
    <xf numFmtId="0" fontId="31" fillId="0" borderId="37" xfId="1" applyFont="1" applyBorder="1" applyAlignment="1">
      <alignment horizontal="left" vertical="center" wrapText="1"/>
    </xf>
    <xf numFmtId="0" fontId="31" fillId="0" borderId="63" xfId="1" applyFont="1" applyBorder="1" applyAlignment="1">
      <alignment horizontal="left" vertical="center" wrapText="1"/>
    </xf>
    <xf numFmtId="0" fontId="32" fillId="0" borderId="128" xfId="1" applyFont="1" applyBorder="1" applyAlignment="1" applyProtection="1">
      <alignment horizontal="center" vertical="center"/>
      <protection locked="0"/>
    </xf>
    <xf numFmtId="0" fontId="31" fillId="0" borderId="28" xfId="1" applyFont="1" applyBorder="1" applyAlignment="1">
      <alignment horizontal="left" vertical="center" wrapText="1"/>
    </xf>
    <xf numFmtId="0" fontId="31" fillId="0" borderId="149" xfId="1" applyFont="1" applyBorder="1" applyAlignment="1">
      <alignment horizontal="left" vertical="center" wrapText="1"/>
    </xf>
    <xf numFmtId="0" fontId="31" fillId="0" borderId="91" xfId="1" applyFont="1" applyBorder="1" applyAlignment="1">
      <alignment horizontal="center" vertical="center" wrapText="1"/>
    </xf>
    <xf numFmtId="0" fontId="31" fillId="0" borderId="99" xfId="1" applyFont="1" applyBorder="1" applyAlignment="1">
      <alignment horizontal="center" vertical="center" wrapText="1"/>
    </xf>
    <xf numFmtId="0" fontId="31" fillId="0" borderId="80" xfId="1" applyFont="1" applyBorder="1" applyAlignment="1" applyProtection="1">
      <alignment horizontal="center" vertical="center" wrapText="1"/>
      <protection locked="0"/>
    </xf>
    <xf numFmtId="0" fontId="31" fillId="0" borderId="33" xfId="1" applyFont="1" applyBorder="1" applyAlignment="1" applyProtection="1">
      <alignment horizontal="center" vertical="center" wrapText="1"/>
      <protection locked="0"/>
    </xf>
    <xf numFmtId="0" fontId="31" fillId="5" borderId="150" xfId="1" applyFont="1" applyFill="1" applyBorder="1" applyAlignment="1" applyProtection="1">
      <alignment horizontal="left" vertical="center" wrapText="1" indent="1" readingOrder="1"/>
      <protection locked="0"/>
    </xf>
    <xf numFmtId="0" fontId="31" fillId="5" borderId="151" xfId="1" applyFont="1" applyFill="1" applyBorder="1" applyAlignment="1" applyProtection="1">
      <alignment horizontal="left" vertical="center" wrapText="1" indent="1" readingOrder="1"/>
      <protection locked="0"/>
    </xf>
    <xf numFmtId="0" fontId="31" fillId="0" borderId="39" xfId="1" applyFont="1" applyBorder="1" applyAlignment="1" applyProtection="1">
      <alignment horizontal="center" vertical="center"/>
      <protection locked="0"/>
    </xf>
    <xf numFmtId="0" fontId="31" fillId="0" borderId="34" xfId="1" applyFont="1" applyBorder="1" applyAlignment="1" applyProtection="1">
      <alignment horizontal="center" vertical="center"/>
      <protection locked="0"/>
    </xf>
    <xf numFmtId="0" fontId="31" fillId="0" borderId="92" xfId="1" applyFont="1" applyBorder="1" applyAlignment="1" applyProtection="1">
      <alignment horizontal="center" vertical="center" wrapText="1"/>
      <protection locked="0"/>
    </xf>
    <xf numFmtId="0" fontId="31" fillId="0" borderId="96" xfId="1" applyFont="1" applyBorder="1" applyAlignment="1" applyProtection="1">
      <alignment horizontal="center" vertical="center" wrapText="1"/>
      <protection locked="0"/>
    </xf>
    <xf numFmtId="0" fontId="31" fillId="0" borderId="92" xfId="1" applyFont="1" applyBorder="1" applyAlignment="1" applyProtection="1">
      <alignment horizontal="center" vertical="center"/>
      <protection locked="0"/>
    </xf>
    <xf numFmtId="0" fontId="31" fillId="0" borderId="100" xfId="1" applyFont="1" applyBorder="1" applyAlignment="1" applyProtection="1">
      <alignment horizontal="center" vertical="center"/>
      <protection locked="0"/>
    </xf>
    <xf numFmtId="0" fontId="31" fillId="0" borderId="81" xfId="1" applyFont="1" applyBorder="1" applyAlignment="1" applyProtection="1">
      <alignment horizontal="center" vertical="center"/>
      <protection locked="0"/>
    </xf>
    <xf numFmtId="0" fontId="31" fillId="5" borderId="86" xfId="1" applyFont="1" applyFill="1" applyBorder="1" applyAlignment="1" applyProtection="1">
      <alignment horizontal="left" vertical="center" wrapText="1" indent="1" readingOrder="1"/>
      <protection locked="0"/>
    </xf>
    <xf numFmtId="0" fontId="31" fillId="5" borderId="36" xfId="1" applyFont="1" applyFill="1" applyBorder="1" applyAlignment="1" applyProtection="1">
      <alignment horizontal="left" vertical="center" wrapText="1" indent="1" readingOrder="1"/>
      <protection locked="0"/>
    </xf>
    <xf numFmtId="0" fontId="31" fillId="5" borderId="117" xfId="1" applyFont="1" applyFill="1" applyBorder="1" applyAlignment="1" applyProtection="1">
      <alignment horizontal="left" vertical="center" wrapText="1" indent="1" readingOrder="1"/>
      <protection locked="0"/>
    </xf>
    <xf numFmtId="0" fontId="31" fillId="5" borderId="38" xfId="1" applyFont="1" applyFill="1" applyBorder="1" applyAlignment="1" applyProtection="1">
      <alignment horizontal="left" vertical="center" wrapText="1" indent="1" readingOrder="1"/>
      <protection locked="0"/>
    </xf>
    <xf numFmtId="2" fontId="31" fillId="0" borderId="39" xfId="1" applyNumberFormat="1" applyFont="1" applyBorder="1" applyAlignment="1" applyProtection="1">
      <alignment horizontal="center" vertical="center" wrapText="1"/>
      <protection locked="0"/>
    </xf>
    <xf numFmtId="2" fontId="31" fillId="0" borderId="34" xfId="1" applyNumberFormat="1" applyFont="1" applyBorder="1" applyAlignment="1" applyProtection="1">
      <alignment horizontal="center" vertical="center" wrapText="1"/>
      <protection locked="0"/>
    </xf>
    <xf numFmtId="0" fontId="31" fillId="0" borderId="6" xfId="1" applyFont="1" applyBorder="1" applyAlignment="1" applyProtection="1">
      <alignment horizontal="center" vertical="center"/>
      <protection locked="0"/>
    </xf>
    <xf numFmtId="0" fontId="31" fillId="0" borderId="148" xfId="1" applyFont="1" applyBorder="1" applyAlignment="1" applyProtection="1">
      <alignment horizontal="center" vertical="center"/>
      <protection locked="0"/>
    </xf>
    <xf numFmtId="0" fontId="31" fillId="0" borderId="19" xfId="1" applyFont="1" applyBorder="1" applyAlignment="1" applyProtection="1">
      <alignment horizontal="center" vertical="center"/>
      <protection locked="0"/>
    </xf>
    <xf numFmtId="0" fontId="42" fillId="0" borderId="95" xfId="1" applyFont="1" applyBorder="1" applyAlignment="1" applyProtection="1">
      <alignment horizontal="center" vertical="center"/>
      <protection locked="0"/>
    </xf>
    <xf numFmtId="0" fontId="42" fillId="0" borderId="47" xfId="1" applyFont="1" applyBorder="1" applyAlignment="1" applyProtection="1">
      <alignment horizontal="center" vertical="center"/>
      <protection locked="0"/>
    </xf>
    <xf numFmtId="0" fontId="42" fillId="0" borderId="85" xfId="1" applyFont="1" applyBorder="1" applyAlignment="1" applyProtection="1">
      <alignment horizontal="center" vertical="center"/>
      <protection locked="0"/>
    </xf>
    <xf numFmtId="0" fontId="42" fillId="0" borderId="90" xfId="1" applyFont="1" applyBorder="1" applyAlignment="1" applyProtection="1">
      <alignment horizontal="center" vertical="center"/>
      <protection locked="0"/>
    </xf>
    <xf numFmtId="0" fontId="42" fillId="0" borderId="94" xfId="1" applyFont="1" applyBorder="1" applyAlignment="1" applyProtection="1">
      <alignment horizontal="center" vertical="center"/>
      <protection locked="0"/>
    </xf>
    <xf numFmtId="0" fontId="42" fillId="0" borderId="115" xfId="1" applyFont="1" applyBorder="1" applyAlignment="1" applyProtection="1">
      <alignment horizontal="center" vertical="center"/>
      <protection locked="0"/>
    </xf>
    <xf numFmtId="0" fontId="31" fillId="0" borderId="39" xfId="1" applyFont="1" applyFill="1" applyBorder="1" applyAlignment="1" applyProtection="1">
      <alignment horizontal="center" vertical="center"/>
      <protection locked="0"/>
    </xf>
    <xf numFmtId="0" fontId="31" fillId="0" borderId="34" xfId="1" applyFont="1" applyFill="1" applyBorder="1" applyAlignment="1" applyProtection="1">
      <alignment horizontal="center" vertical="center"/>
      <protection locked="0"/>
    </xf>
    <xf numFmtId="0" fontId="6" fillId="0" borderId="91" xfId="1" applyFont="1" applyBorder="1" applyAlignment="1">
      <alignment horizontal="center" vertical="center"/>
    </xf>
    <xf numFmtId="0" fontId="6" fillId="0" borderId="99" xfId="1" applyFont="1" applyBorder="1" applyAlignment="1">
      <alignment horizontal="center" vertical="center"/>
    </xf>
    <xf numFmtId="0" fontId="6" fillId="0" borderId="53" xfId="1" applyFont="1" applyBorder="1" applyAlignment="1">
      <alignment horizontal="center" vertical="center"/>
    </xf>
    <xf numFmtId="0" fontId="6" fillId="0" borderId="28" xfId="1" applyFont="1" applyBorder="1" applyAlignment="1" applyProtection="1">
      <alignment horizontal="center" vertical="center"/>
      <protection locked="0"/>
    </xf>
    <xf numFmtId="0" fontId="6" fillId="0" borderId="36" xfId="1" applyFont="1" applyBorder="1" applyAlignment="1" applyProtection="1">
      <alignment horizontal="center" vertical="center"/>
      <protection locked="0"/>
    </xf>
    <xf numFmtId="0" fontId="6" fillId="0" borderId="99" xfId="1" applyFont="1" applyFill="1" applyBorder="1" applyAlignment="1" applyProtection="1">
      <alignment horizontal="center" vertical="center" wrapText="1"/>
      <protection locked="0"/>
    </xf>
    <xf numFmtId="0" fontId="6" fillId="0" borderId="32" xfId="1" applyFont="1" applyFill="1" applyBorder="1" applyAlignment="1" applyProtection="1">
      <alignment horizontal="center" vertical="center" wrapText="1"/>
      <protection locked="0"/>
    </xf>
    <xf numFmtId="0" fontId="6" fillId="0" borderId="93" xfId="1" applyFont="1" applyFill="1" applyBorder="1" applyAlignment="1" applyProtection="1">
      <alignment horizontal="center" vertical="center" wrapText="1"/>
      <protection locked="0"/>
    </xf>
    <xf numFmtId="0" fontId="6" fillId="0" borderId="96" xfId="1" applyFont="1" applyFill="1" applyBorder="1" applyAlignment="1" applyProtection="1">
      <alignment horizontal="center" vertical="center" wrapText="1"/>
      <protection locked="0"/>
    </xf>
    <xf numFmtId="0" fontId="6" fillId="0" borderId="80" xfId="1" applyFont="1" applyFill="1" applyBorder="1" applyAlignment="1" applyProtection="1">
      <alignment horizontal="center" vertical="center" wrapText="1"/>
      <protection locked="0"/>
    </xf>
    <xf numFmtId="0" fontId="6" fillId="0" borderId="33" xfId="1" applyFont="1" applyFill="1" applyBorder="1" applyAlignment="1" applyProtection="1">
      <alignment horizontal="center" vertical="center" wrapText="1"/>
      <protection locked="0"/>
    </xf>
    <xf numFmtId="0" fontId="6" fillId="0" borderId="118" xfId="1" applyFont="1" applyBorder="1" applyAlignment="1" applyProtection="1">
      <alignment horizontal="center" vertical="center" wrapText="1"/>
      <protection locked="0"/>
    </xf>
    <xf numFmtId="0" fontId="6" fillId="0" borderId="105" xfId="1" applyFont="1" applyBorder="1" applyAlignment="1" applyProtection="1">
      <alignment horizontal="center" vertical="center" wrapText="1"/>
      <protection locked="0"/>
    </xf>
    <xf numFmtId="0" fontId="6" fillId="0" borderId="35" xfId="1" applyFont="1" applyBorder="1" applyAlignment="1" applyProtection="1">
      <alignment horizontal="center" vertical="center" wrapText="1"/>
      <protection locked="0"/>
    </xf>
    <xf numFmtId="0" fontId="6" fillId="0" borderId="93" xfId="1" applyFont="1" applyBorder="1" applyAlignment="1" applyProtection="1">
      <alignment horizontal="center" vertical="center" wrapText="1"/>
      <protection locked="0"/>
    </xf>
    <xf numFmtId="0" fontId="6" fillId="0" borderId="100" xfId="1" applyFont="1" applyBorder="1" applyAlignment="1" applyProtection="1">
      <alignment horizontal="center" vertical="center"/>
      <protection locked="0"/>
    </xf>
    <xf numFmtId="0" fontId="6" fillId="0" borderId="96" xfId="1" applyFont="1" applyBorder="1" applyAlignment="1" applyProtection="1">
      <alignment horizontal="center" vertical="center"/>
      <protection locked="0"/>
    </xf>
    <xf numFmtId="0" fontId="6" fillId="0" borderId="86" xfId="1" applyFont="1" applyBorder="1" applyAlignment="1" applyProtection="1">
      <alignment horizontal="center" vertical="center" wrapText="1"/>
      <protection locked="0"/>
    </xf>
    <xf numFmtId="0" fontId="6" fillId="0" borderId="28" xfId="1" applyFont="1" applyBorder="1" applyAlignment="1" applyProtection="1">
      <alignment horizontal="center" vertical="center" wrapText="1"/>
      <protection locked="0"/>
    </xf>
    <xf numFmtId="0" fontId="6" fillId="0" borderId="51" xfId="1" applyFont="1" applyBorder="1" applyAlignment="1" applyProtection="1">
      <alignment horizontal="center" vertical="center" wrapText="1"/>
      <protection locked="0"/>
    </xf>
    <xf numFmtId="0" fontId="31" fillId="0" borderId="0" xfId="1" applyFont="1" applyFill="1" applyAlignment="1">
      <alignment horizontal="left" vertical="center" wrapText="1"/>
    </xf>
    <xf numFmtId="0" fontId="31" fillId="0" borderId="118" xfId="1" applyFont="1" applyBorder="1" applyAlignment="1" applyProtection="1">
      <alignment horizontal="center" vertical="center" wrapText="1"/>
      <protection locked="0"/>
    </xf>
    <xf numFmtId="0" fontId="31" fillId="0" borderId="105" xfId="1" applyFont="1" applyBorder="1" applyAlignment="1" applyProtection="1">
      <alignment horizontal="center" vertical="center" wrapText="1"/>
      <protection locked="0"/>
    </xf>
    <xf numFmtId="0" fontId="31" fillId="0" borderId="35" xfId="1" applyFont="1" applyBorder="1" applyAlignment="1" applyProtection="1">
      <alignment horizontal="center" vertical="center" wrapText="1"/>
      <protection locked="0"/>
    </xf>
    <xf numFmtId="0" fontId="31" fillId="0" borderId="93" xfId="1" applyFont="1" applyBorder="1" applyAlignment="1" applyProtection="1">
      <alignment horizontal="center" vertical="center" wrapText="1"/>
      <protection locked="0"/>
    </xf>
    <xf numFmtId="0" fontId="31" fillId="0" borderId="96" xfId="1" applyFont="1" applyBorder="1" applyAlignment="1" applyProtection="1">
      <alignment horizontal="center" vertical="center"/>
      <protection locked="0"/>
    </xf>
    <xf numFmtId="0" fontId="31" fillId="0" borderId="86" xfId="1" applyFont="1" applyBorder="1" applyAlignment="1" applyProtection="1">
      <alignment horizontal="center" vertical="center" wrapText="1"/>
      <protection locked="0"/>
    </xf>
    <xf numFmtId="0" fontId="31" fillId="0" borderId="28" xfId="1" applyFont="1" applyBorder="1" applyAlignment="1" applyProtection="1">
      <alignment horizontal="center" vertical="center" wrapText="1"/>
      <protection locked="0"/>
    </xf>
    <xf numFmtId="0" fontId="31" fillId="0" borderId="37" xfId="1" applyFont="1" applyBorder="1" applyAlignment="1" applyProtection="1">
      <alignment horizontal="center" vertical="center"/>
      <protection locked="0"/>
    </xf>
    <xf numFmtId="0" fontId="32" fillId="0" borderId="50" xfId="1" applyFont="1" applyFill="1" applyBorder="1" applyAlignment="1">
      <alignment horizontal="center" vertical="center" wrapText="1"/>
    </xf>
    <xf numFmtId="0" fontId="32" fillId="0" borderId="37" xfId="1" applyFont="1" applyFill="1" applyBorder="1" applyAlignment="1">
      <alignment horizontal="center" vertical="center" wrapText="1"/>
    </xf>
    <xf numFmtId="0" fontId="32" fillId="0" borderId="39" xfId="1" applyFont="1" applyFill="1" applyBorder="1" applyAlignment="1">
      <alignment horizontal="center" vertical="center" wrapText="1"/>
    </xf>
    <xf numFmtId="0" fontId="31" fillId="7" borderId="95" xfId="1" applyFont="1" applyFill="1" applyBorder="1" applyAlignment="1">
      <alignment horizontal="center" vertical="center" wrapText="1"/>
    </xf>
    <xf numFmtId="0" fontId="31" fillId="7" borderId="85" xfId="1" applyFont="1" applyFill="1" applyBorder="1" applyAlignment="1">
      <alignment horizontal="center" vertical="center" wrapText="1"/>
    </xf>
    <xf numFmtId="0" fontId="31" fillId="0" borderId="92" xfId="1" applyFont="1" applyFill="1" applyBorder="1" applyAlignment="1">
      <alignment horizontal="center" vertical="center"/>
    </xf>
    <xf numFmtId="0" fontId="31" fillId="0" borderId="81" xfId="1" applyFont="1" applyFill="1" applyBorder="1" applyAlignment="1">
      <alignment horizontal="center" vertical="center"/>
    </xf>
    <xf numFmtId="0" fontId="31" fillId="7" borderId="46" xfId="1" applyFont="1" applyFill="1" applyBorder="1" applyAlignment="1">
      <alignment horizontal="center" vertical="center" wrapText="1"/>
    </xf>
    <xf numFmtId="0" fontId="31" fillId="7" borderId="26" xfId="1" applyFont="1" applyFill="1" applyBorder="1" applyAlignment="1">
      <alignment horizontal="center" vertical="center" wrapText="1"/>
    </xf>
    <xf numFmtId="0" fontId="31" fillId="0" borderId="15" xfId="1" applyFont="1" applyBorder="1" applyAlignment="1" applyProtection="1">
      <alignment horizontal="center" vertical="center" wrapText="1"/>
      <protection locked="0"/>
    </xf>
    <xf numFmtId="0" fontId="31" fillId="0" borderId="49" xfId="1" applyFont="1" applyBorder="1" applyAlignment="1" applyProtection="1">
      <alignment horizontal="left" vertical="center" indent="1"/>
      <protection locked="0"/>
    </xf>
    <xf numFmtId="0" fontId="31" fillId="0" borderId="22" xfId="1" applyFont="1" applyBorder="1" applyAlignment="1" applyProtection="1">
      <alignment horizontal="left" vertical="center" indent="1"/>
      <protection locked="0"/>
    </xf>
    <xf numFmtId="0" fontId="31" fillId="0" borderId="8" xfId="1" applyFont="1" applyBorder="1" applyAlignment="1" applyProtection="1">
      <alignment horizontal="left" vertical="center" indent="1"/>
      <protection locked="0"/>
    </xf>
    <xf numFmtId="0" fontId="31" fillId="0" borderId="17" xfId="1" applyFont="1" applyBorder="1" applyAlignment="1" applyProtection="1">
      <alignment horizontal="left" vertical="center"/>
      <protection locked="0"/>
    </xf>
    <xf numFmtId="0" fontId="31" fillId="0" borderId="12" xfId="1" applyFont="1" applyBorder="1" applyAlignment="1" applyProtection="1">
      <alignment horizontal="left" vertical="center"/>
      <protection locked="0"/>
    </xf>
    <xf numFmtId="0" fontId="31" fillId="0" borderId="17" xfId="1" applyFont="1" applyBorder="1" applyAlignment="1" applyProtection="1">
      <alignment horizontal="left" vertical="center" indent="1"/>
      <protection locked="0"/>
    </xf>
    <xf numFmtId="0" fontId="31" fillId="0" borderId="12" xfId="1" applyFont="1" applyBorder="1" applyAlignment="1" applyProtection="1">
      <alignment horizontal="left" vertical="center" indent="1"/>
      <protection locked="0"/>
    </xf>
    <xf numFmtId="0" fontId="31" fillId="0" borderId="93" xfId="1" applyFont="1" applyBorder="1" applyAlignment="1" applyProtection="1">
      <alignment horizontal="left" vertical="center" indent="1"/>
      <protection locked="0"/>
    </xf>
    <xf numFmtId="0" fontId="31" fillId="0" borderId="86" xfId="1" applyFont="1" applyBorder="1" applyAlignment="1" applyProtection="1">
      <alignment horizontal="left" vertical="center" indent="1"/>
      <protection locked="0"/>
    </xf>
    <xf numFmtId="0" fontId="31" fillId="0" borderId="139" xfId="1" applyFont="1" applyBorder="1" applyAlignment="1" applyProtection="1">
      <alignment horizontal="left" vertical="center" indent="1"/>
      <protection locked="0"/>
    </xf>
    <xf numFmtId="0" fontId="31" fillId="0" borderId="148" xfId="1" applyFont="1" applyBorder="1" applyAlignment="1" applyProtection="1">
      <alignment horizontal="left" vertical="center" indent="1"/>
      <protection locked="0"/>
    </xf>
    <xf numFmtId="0" fontId="31" fillId="0" borderId="19" xfId="1" applyFont="1" applyBorder="1" applyAlignment="1" applyProtection="1">
      <alignment horizontal="left" vertical="center" indent="1"/>
      <protection locked="0"/>
    </xf>
    <xf numFmtId="0" fontId="31" fillId="0" borderId="9" xfId="1" applyFont="1" applyBorder="1" applyAlignment="1" applyProtection="1">
      <alignment horizontal="left" vertical="center" indent="1"/>
      <protection locked="0"/>
    </xf>
    <xf numFmtId="0" fontId="31" fillId="0" borderId="91" xfId="1" applyFont="1" applyFill="1" applyBorder="1" applyAlignment="1" applyProtection="1">
      <alignment horizontal="left" vertical="center" indent="1"/>
      <protection locked="0"/>
    </xf>
    <xf numFmtId="0" fontId="31" fillId="0" borderId="99" xfId="1" applyFont="1" applyFill="1" applyBorder="1" applyAlignment="1" applyProtection="1">
      <alignment horizontal="left" vertical="center" indent="1"/>
      <protection locked="0"/>
    </xf>
    <xf numFmtId="0" fontId="31" fillId="0" borderId="99" xfId="1" applyFont="1" applyBorder="1" applyAlignment="1">
      <alignment horizontal="left" vertical="center" indent="1"/>
    </xf>
    <xf numFmtId="0" fontId="31" fillId="0" borderId="53" xfId="1" applyFont="1" applyBorder="1" applyAlignment="1">
      <alignment horizontal="left" vertical="center" indent="1"/>
    </xf>
    <xf numFmtId="0" fontId="37" fillId="0" borderId="17" xfId="1" applyFont="1" applyBorder="1" applyAlignment="1" applyProtection="1">
      <alignment horizontal="left" vertical="center" wrapText="1" indent="1"/>
      <protection locked="0"/>
    </xf>
    <xf numFmtId="0" fontId="37" fillId="0" borderId="12" xfId="1" applyFont="1" applyBorder="1" applyAlignment="1" applyProtection="1">
      <alignment horizontal="left" vertical="center" wrapText="1" indent="1"/>
      <protection locked="0"/>
    </xf>
    <xf numFmtId="0" fontId="31" fillId="0" borderId="32" xfId="1" applyFont="1" applyBorder="1" applyAlignment="1" applyProtection="1">
      <alignment horizontal="left" vertical="center" indent="1"/>
      <protection locked="0"/>
    </xf>
    <xf numFmtId="0" fontId="31" fillId="0" borderId="53" xfId="1" applyFont="1" applyFill="1" applyBorder="1" applyAlignment="1" applyProtection="1">
      <alignment horizontal="left" vertical="center" indent="1"/>
      <protection locked="0"/>
    </xf>
    <xf numFmtId="0" fontId="31" fillId="0" borderId="95" xfId="1" applyFont="1" applyBorder="1" applyAlignment="1" applyProtection="1">
      <alignment horizontal="left" vertical="center" indent="1"/>
      <protection locked="0"/>
    </xf>
    <xf numFmtId="0" fontId="31" fillId="0" borderId="85" xfId="1" applyFont="1" applyBorder="1" applyAlignment="1" applyProtection="1">
      <alignment horizontal="left" vertical="center" indent="1"/>
      <protection locked="0"/>
    </xf>
    <xf numFmtId="0" fontId="31" fillId="0" borderId="94" xfId="1" applyFont="1" applyBorder="1" applyAlignment="1" applyProtection="1">
      <alignment horizontal="left" vertical="center" indent="1"/>
      <protection locked="0"/>
    </xf>
  </cellXfs>
  <cellStyles count="12">
    <cellStyle name="Normální" xfId="0" builtinId="0"/>
    <cellStyle name="Normální 10" xfId="11"/>
    <cellStyle name="normální 2" xfId="1"/>
    <cellStyle name="normální 3" xfId="2"/>
    <cellStyle name="Normální 4" xfId="7"/>
    <cellStyle name="Normální 5" xfId="8"/>
    <cellStyle name="Normální 6" xfId="9"/>
    <cellStyle name="Normální 7" xfId="5"/>
    <cellStyle name="Normální 8" xfId="6"/>
    <cellStyle name="Normální 9" xfId="10"/>
    <cellStyle name="normální_Konečná verze NOVYKAZY" xfId="3"/>
    <cellStyle name="normální_tabulka do výroční zprávy rozboru hospodaření"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2101473</xdr:colOff>
      <xdr:row>41</xdr:row>
      <xdr:rowOff>147945</xdr:rowOff>
    </xdr:from>
    <xdr:ext cx="4757180" cy="264560"/>
    <xdr:sp macro="" textlink="">
      <xdr:nvSpPr>
        <xdr:cNvPr id="2" name="TextovéPole 1"/>
        <xdr:cNvSpPr txBox="1"/>
      </xdr:nvSpPr>
      <xdr:spPr>
        <a:xfrm rot="10597951">
          <a:off x="4320798" y="8415645"/>
          <a:ext cx="47571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endParaRPr lang="cs-CZ"/>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123825</xdr:rowOff>
    </xdr:from>
    <xdr:to>
      <xdr:col>0</xdr:col>
      <xdr:colOff>0</xdr:colOff>
      <xdr:row>20</xdr:row>
      <xdr:rowOff>0</xdr:rowOff>
    </xdr:to>
    <xdr:sp macro="" textlink="">
      <xdr:nvSpPr>
        <xdr:cNvPr id="59100" name="Line 1"/>
        <xdr:cNvSpPr>
          <a:spLocks noChangeShapeType="1"/>
        </xdr:cNvSpPr>
      </xdr:nvSpPr>
      <xdr:spPr bwMode="auto">
        <a:xfrm>
          <a:off x="0" y="466725"/>
          <a:ext cx="0" cy="2876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85725</xdr:rowOff>
    </xdr:from>
    <xdr:to>
      <xdr:col>0</xdr:col>
      <xdr:colOff>0</xdr:colOff>
      <xdr:row>20</xdr:row>
      <xdr:rowOff>0</xdr:rowOff>
    </xdr:to>
    <xdr:sp macro="" textlink="">
      <xdr:nvSpPr>
        <xdr:cNvPr id="59101" name="Line 2"/>
        <xdr:cNvSpPr>
          <a:spLocks noChangeShapeType="1"/>
        </xdr:cNvSpPr>
      </xdr:nvSpPr>
      <xdr:spPr bwMode="auto">
        <a:xfrm flipV="1">
          <a:off x="0" y="428625"/>
          <a:ext cx="0" cy="2914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zoomScaleNormal="100" workbookViewId="0">
      <pane ySplit="5" topLeftCell="A6" activePane="bottomLeft" state="frozenSplit"/>
      <selection activeCell="F131" sqref="F131"/>
      <selection pane="bottomLeft" activeCell="D16" sqref="D16"/>
    </sheetView>
  </sheetViews>
  <sheetFormatPr defaultRowHeight="12.75" x14ac:dyDescent="0.25"/>
  <cols>
    <col min="1" max="1" width="60.42578125" style="513" customWidth="1"/>
    <col min="2" max="2" width="16.140625" style="544" customWidth="1"/>
    <col min="3" max="3" width="9.140625" style="544"/>
    <col min="4" max="4" width="12.5703125" style="514" customWidth="1"/>
    <col min="5" max="5" width="15.140625" style="514" customWidth="1"/>
    <col min="6" max="16384" width="9.140625" style="139"/>
  </cols>
  <sheetData>
    <row r="1" spans="1:6" ht="15.75" x14ac:dyDescent="0.25">
      <c r="A1" s="952" t="s">
        <v>629</v>
      </c>
      <c r="B1" s="952"/>
      <c r="C1" s="952"/>
      <c r="D1" s="952"/>
      <c r="E1" s="952"/>
    </row>
    <row r="2" spans="1:6" ht="12.75" customHeight="1" thickBot="1" x14ac:dyDescent="0.3">
      <c r="A2" s="953" t="s">
        <v>662</v>
      </c>
      <c r="B2" s="953"/>
      <c r="C2" s="953"/>
      <c r="D2" s="953"/>
      <c r="E2" s="953"/>
    </row>
    <row r="3" spans="1:6" ht="27.95" customHeight="1" thickBot="1" x14ac:dyDescent="0.3">
      <c r="A3" s="954" t="s">
        <v>505</v>
      </c>
      <c r="B3" s="955"/>
      <c r="C3" s="955"/>
      <c r="D3" s="955"/>
      <c r="E3" s="956"/>
      <c r="F3" s="507"/>
    </row>
    <row r="4" spans="1:6" ht="15" customHeight="1" thickBot="1" x14ac:dyDescent="0.3">
      <c r="A4" s="957" t="s">
        <v>184</v>
      </c>
      <c r="B4" s="958"/>
      <c r="C4" s="958"/>
      <c r="D4" s="958"/>
      <c r="E4" s="959"/>
    </row>
    <row r="5" spans="1:6" s="523" customFormat="1" ht="36.75" customHeight="1" thickBot="1" x14ac:dyDescent="0.3">
      <c r="A5" s="517" t="s">
        <v>506</v>
      </c>
      <c r="B5" s="518" t="s">
        <v>335</v>
      </c>
      <c r="C5" s="519" t="s">
        <v>507</v>
      </c>
      <c r="D5" s="520" t="s">
        <v>508</v>
      </c>
      <c r="E5" s="521" t="s">
        <v>509</v>
      </c>
      <c r="F5" s="522"/>
    </row>
    <row r="6" spans="1:6" s="523" customFormat="1" ht="12.75" customHeight="1" x14ac:dyDescent="0.25">
      <c r="A6" s="524" t="s">
        <v>63</v>
      </c>
      <c r="B6" s="960"/>
      <c r="C6" s="961"/>
      <c r="D6" s="525" t="s">
        <v>173</v>
      </c>
      <c r="E6" s="526" t="s">
        <v>94</v>
      </c>
      <c r="F6" s="527"/>
    </row>
    <row r="7" spans="1:6" x14ac:dyDescent="0.25">
      <c r="A7" s="511" t="s">
        <v>510</v>
      </c>
      <c r="B7" s="528" t="s">
        <v>511</v>
      </c>
      <c r="C7" s="529" t="s">
        <v>0</v>
      </c>
      <c r="D7" s="895">
        <v>10185</v>
      </c>
      <c r="E7" s="896">
        <v>43</v>
      </c>
      <c r="F7" s="530"/>
    </row>
    <row r="8" spans="1:6" x14ac:dyDescent="0.25">
      <c r="A8" s="509" t="s">
        <v>512</v>
      </c>
      <c r="B8" s="531" t="s">
        <v>513</v>
      </c>
      <c r="C8" s="532" t="s">
        <v>1</v>
      </c>
      <c r="D8" s="898">
        <v>5249</v>
      </c>
      <c r="E8" s="899">
        <v>18</v>
      </c>
      <c r="F8" s="530"/>
    </row>
    <row r="9" spans="1:6" x14ac:dyDescent="0.25">
      <c r="A9" s="509" t="s">
        <v>514</v>
      </c>
      <c r="B9" s="531">
        <v>504</v>
      </c>
      <c r="C9" s="532" t="s">
        <v>2</v>
      </c>
      <c r="D9" s="898">
        <v>4</v>
      </c>
      <c r="E9" s="899">
        <v>2</v>
      </c>
      <c r="F9" s="530"/>
    </row>
    <row r="10" spans="1:6" x14ac:dyDescent="0.25">
      <c r="A10" s="509" t="s">
        <v>515</v>
      </c>
      <c r="B10" s="531">
        <v>511</v>
      </c>
      <c r="C10" s="532" t="s">
        <v>3</v>
      </c>
      <c r="D10" s="898">
        <v>215</v>
      </c>
      <c r="E10" s="899">
        <v>0</v>
      </c>
      <c r="F10" s="530"/>
    </row>
    <row r="11" spans="1:6" x14ac:dyDescent="0.25">
      <c r="A11" s="509" t="s">
        <v>516</v>
      </c>
      <c r="B11" s="531">
        <v>512</v>
      </c>
      <c r="C11" s="532" t="s">
        <v>4</v>
      </c>
      <c r="D11" s="898">
        <v>742</v>
      </c>
      <c r="E11" s="899">
        <v>0</v>
      </c>
      <c r="F11" s="530"/>
    </row>
    <row r="12" spans="1:6" x14ac:dyDescent="0.25">
      <c r="A12" s="509" t="s">
        <v>517</v>
      </c>
      <c r="B12" s="531">
        <v>513</v>
      </c>
      <c r="C12" s="532" t="s">
        <v>5</v>
      </c>
      <c r="D12" s="898">
        <v>108</v>
      </c>
      <c r="E12" s="899">
        <v>0</v>
      </c>
      <c r="F12" s="530"/>
    </row>
    <row r="13" spans="1:6" x14ac:dyDescent="0.25">
      <c r="A13" s="509" t="s">
        <v>518</v>
      </c>
      <c r="B13" s="531">
        <v>518</v>
      </c>
      <c r="C13" s="532" t="s">
        <v>6</v>
      </c>
      <c r="D13" s="898">
        <v>3866</v>
      </c>
      <c r="E13" s="899">
        <v>24</v>
      </c>
      <c r="F13" s="530"/>
    </row>
    <row r="14" spans="1:6" x14ac:dyDescent="0.25">
      <c r="A14" s="509" t="s">
        <v>519</v>
      </c>
      <c r="B14" s="528" t="s">
        <v>520</v>
      </c>
      <c r="C14" s="532" t="s">
        <v>7</v>
      </c>
      <c r="D14" s="895">
        <v>-728</v>
      </c>
      <c r="E14" s="900">
        <v>0</v>
      </c>
      <c r="F14" s="530"/>
    </row>
    <row r="15" spans="1:6" x14ac:dyDescent="0.25">
      <c r="A15" s="509" t="s">
        <v>521</v>
      </c>
      <c r="B15" s="531">
        <v>56</v>
      </c>
      <c r="C15" s="532" t="s">
        <v>8</v>
      </c>
      <c r="D15" s="898">
        <v>0</v>
      </c>
      <c r="E15" s="899">
        <v>0</v>
      </c>
      <c r="F15" s="530"/>
    </row>
    <row r="16" spans="1:6" x14ac:dyDescent="0.25">
      <c r="A16" s="509" t="s">
        <v>522</v>
      </c>
      <c r="B16" s="531">
        <v>571.572</v>
      </c>
      <c r="C16" s="532" t="s">
        <v>9</v>
      </c>
      <c r="D16" s="898">
        <v>-728</v>
      </c>
      <c r="E16" s="899">
        <v>0</v>
      </c>
      <c r="F16" s="530"/>
    </row>
    <row r="17" spans="1:6" x14ac:dyDescent="0.25">
      <c r="A17" s="509" t="s">
        <v>523</v>
      </c>
      <c r="B17" s="531">
        <v>573.57399999999996</v>
      </c>
      <c r="C17" s="532" t="s">
        <v>10</v>
      </c>
      <c r="D17" s="898">
        <v>0</v>
      </c>
      <c r="E17" s="899">
        <v>0</v>
      </c>
      <c r="F17" s="530"/>
    </row>
    <row r="18" spans="1:6" x14ac:dyDescent="0.25">
      <c r="A18" s="509" t="s">
        <v>524</v>
      </c>
      <c r="B18" s="531" t="s">
        <v>525</v>
      </c>
      <c r="C18" s="532" t="s">
        <v>11</v>
      </c>
      <c r="D18" s="901">
        <v>41125</v>
      </c>
      <c r="E18" s="900">
        <v>0</v>
      </c>
      <c r="F18" s="530"/>
    </row>
    <row r="19" spans="1:6" x14ac:dyDescent="0.25">
      <c r="A19" s="509" t="s">
        <v>526</v>
      </c>
      <c r="B19" s="531">
        <v>521</v>
      </c>
      <c r="C19" s="532" t="s">
        <v>12</v>
      </c>
      <c r="D19" s="898">
        <v>25182</v>
      </c>
      <c r="E19" s="899">
        <v>0</v>
      </c>
      <c r="F19" s="530"/>
    </row>
    <row r="20" spans="1:6" x14ac:dyDescent="0.25">
      <c r="A20" s="509" t="s">
        <v>527</v>
      </c>
      <c r="B20" s="531">
        <v>524</v>
      </c>
      <c r="C20" s="532" t="s">
        <v>13</v>
      </c>
      <c r="D20" s="898">
        <v>8414</v>
      </c>
      <c r="E20" s="899">
        <v>0</v>
      </c>
      <c r="F20" s="530"/>
    </row>
    <row r="21" spans="1:6" x14ac:dyDescent="0.25">
      <c r="A21" s="509" t="s">
        <v>528</v>
      </c>
      <c r="B21" s="531">
        <v>525</v>
      </c>
      <c r="C21" s="532" t="s">
        <v>14</v>
      </c>
      <c r="D21" s="898">
        <v>0</v>
      </c>
      <c r="E21" s="899">
        <v>0</v>
      </c>
      <c r="F21" s="530"/>
    </row>
    <row r="22" spans="1:6" x14ac:dyDescent="0.25">
      <c r="A22" s="509" t="s">
        <v>529</v>
      </c>
      <c r="B22" s="531">
        <v>527</v>
      </c>
      <c r="C22" s="532" t="s">
        <v>15</v>
      </c>
      <c r="D22" s="898">
        <v>5</v>
      </c>
      <c r="E22" s="899">
        <v>0</v>
      </c>
      <c r="F22" s="530"/>
    </row>
    <row r="23" spans="1:6" x14ac:dyDescent="0.25">
      <c r="A23" s="509" t="s">
        <v>530</v>
      </c>
      <c r="B23" s="531">
        <v>528</v>
      </c>
      <c r="C23" s="532" t="s">
        <v>16</v>
      </c>
      <c r="D23" s="898">
        <v>7523</v>
      </c>
      <c r="E23" s="899">
        <v>0</v>
      </c>
      <c r="F23" s="530"/>
    </row>
    <row r="24" spans="1:6" x14ac:dyDescent="0.25">
      <c r="A24" s="509" t="s">
        <v>531</v>
      </c>
      <c r="B24" s="531" t="s">
        <v>532</v>
      </c>
      <c r="C24" s="532" t="s">
        <v>17</v>
      </c>
      <c r="D24" s="901">
        <v>1</v>
      </c>
      <c r="E24" s="900">
        <v>0</v>
      </c>
      <c r="F24" s="530"/>
    </row>
    <row r="25" spans="1:6" x14ac:dyDescent="0.25">
      <c r="A25" s="509" t="s">
        <v>533</v>
      </c>
      <c r="B25" s="531">
        <v>53</v>
      </c>
      <c r="C25" s="532" t="s">
        <v>18</v>
      </c>
      <c r="D25" s="898">
        <v>1</v>
      </c>
      <c r="E25" s="899">
        <v>0</v>
      </c>
      <c r="F25" s="530"/>
    </row>
    <row r="26" spans="1:6" x14ac:dyDescent="0.25">
      <c r="A26" s="509" t="s">
        <v>534</v>
      </c>
      <c r="B26" s="531" t="s">
        <v>535</v>
      </c>
      <c r="C26" s="532" t="s">
        <v>19</v>
      </c>
      <c r="D26" s="901">
        <v>11353</v>
      </c>
      <c r="E26" s="900">
        <v>0</v>
      </c>
      <c r="F26" s="530"/>
    </row>
    <row r="27" spans="1:6" x14ac:dyDescent="0.25">
      <c r="A27" s="509" t="s">
        <v>536</v>
      </c>
      <c r="B27" s="531">
        <v>541.54200000000003</v>
      </c>
      <c r="C27" s="532" t="s">
        <v>20</v>
      </c>
      <c r="D27" s="898">
        <v>0</v>
      </c>
      <c r="E27" s="899">
        <v>0</v>
      </c>
      <c r="F27" s="530"/>
    </row>
    <row r="28" spans="1:6" x14ac:dyDescent="0.25">
      <c r="A28" s="509" t="s">
        <v>537</v>
      </c>
      <c r="B28" s="531">
        <v>543</v>
      </c>
      <c r="C28" s="532" t="s">
        <v>21</v>
      </c>
      <c r="D28" s="898">
        <v>0</v>
      </c>
      <c r="E28" s="899">
        <v>0</v>
      </c>
      <c r="F28" s="530"/>
    </row>
    <row r="29" spans="1:6" x14ac:dyDescent="0.25">
      <c r="A29" s="509" t="s">
        <v>538</v>
      </c>
      <c r="B29" s="531">
        <v>544</v>
      </c>
      <c r="C29" s="532" t="s">
        <v>22</v>
      </c>
      <c r="D29" s="898">
        <v>0</v>
      </c>
      <c r="E29" s="899">
        <v>0</v>
      </c>
      <c r="F29" s="530"/>
    </row>
    <row r="30" spans="1:6" x14ac:dyDescent="0.25">
      <c r="A30" s="509" t="s">
        <v>539</v>
      </c>
      <c r="B30" s="531">
        <v>545</v>
      </c>
      <c r="C30" s="532" t="s">
        <v>23</v>
      </c>
      <c r="D30" s="898">
        <v>8</v>
      </c>
      <c r="E30" s="899">
        <v>0</v>
      </c>
      <c r="F30" s="530"/>
    </row>
    <row r="31" spans="1:6" x14ac:dyDescent="0.25">
      <c r="A31" s="509" t="s">
        <v>540</v>
      </c>
      <c r="B31" s="531">
        <v>546</v>
      </c>
      <c r="C31" s="532" t="s">
        <v>24</v>
      </c>
      <c r="D31" s="898">
        <v>0</v>
      </c>
      <c r="E31" s="899">
        <v>0</v>
      </c>
      <c r="F31" s="530"/>
    </row>
    <row r="32" spans="1:6" x14ac:dyDescent="0.25">
      <c r="A32" s="509" t="s">
        <v>541</v>
      </c>
      <c r="B32" s="531">
        <v>548</v>
      </c>
      <c r="C32" s="532" t="s">
        <v>25</v>
      </c>
      <c r="D32" s="898">
        <v>0</v>
      </c>
      <c r="E32" s="899">
        <v>0</v>
      </c>
      <c r="F32" s="530"/>
    </row>
    <row r="33" spans="1:6" x14ac:dyDescent="0.25">
      <c r="A33" s="509" t="s">
        <v>542</v>
      </c>
      <c r="B33" s="531">
        <v>549</v>
      </c>
      <c r="C33" s="532" t="s">
        <v>26</v>
      </c>
      <c r="D33" s="898">
        <v>11344</v>
      </c>
      <c r="E33" s="899">
        <v>0</v>
      </c>
      <c r="F33" s="530"/>
    </row>
    <row r="34" spans="1:6" ht="12.75" customHeight="1" x14ac:dyDescent="0.25">
      <c r="A34" s="509" t="s">
        <v>543</v>
      </c>
      <c r="B34" s="531" t="s">
        <v>544</v>
      </c>
      <c r="C34" s="532" t="s">
        <v>27</v>
      </c>
      <c r="D34" s="901">
        <v>400</v>
      </c>
      <c r="E34" s="900">
        <v>0</v>
      </c>
      <c r="F34" s="530"/>
    </row>
    <row r="35" spans="1:6" x14ac:dyDescent="0.25">
      <c r="A35" s="509" t="s">
        <v>545</v>
      </c>
      <c r="B35" s="531">
        <v>551</v>
      </c>
      <c r="C35" s="532" t="s">
        <v>28</v>
      </c>
      <c r="D35" s="898">
        <v>310</v>
      </c>
      <c r="E35" s="899">
        <v>0</v>
      </c>
      <c r="F35" s="530"/>
    </row>
    <row r="36" spans="1:6" ht="12.75" customHeight="1" x14ac:dyDescent="0.25">
      <c r="A36" s="509" t="s">
        <v>546</v>
      </c>
      <c r="B36" s="531">
        <v>552</v>
      </c>
      <c r="C36" s="532" t="s">
        <v>29</v>
      </c>
      <c r="D36" s="898">
        <v>0</v>
      </c>
      <c r="E36" s="899">
        <v>0</v>
      </c>
      <c r="F36" s="530"/>
    </row>
    <row r="37" spans="1:6" x14ac:dyDescent="0.25">
      <c r="A37" s="509" t="s">
        <v>547</v>
      </c>
      <c r="B37" s="531">
        <v>553</v>
      </c>
      <c r="C37" s="532" t="s">
        <v>30</v>
      </c>
      <c r="D37" s="898">
        <v>0</v>
      </c>
      <c r="E37" s="899">
        <v>0</v>
      </c>
      <c r="F37" s="530"/>
    </row>
    <row r="38" spans="1:6" x14ac:dyDescent="0.25">
      <c r="A38" s="509" t="s">
        <v>548</v>
      </c>
      <c r="B38" s="531">
        <v>554</v>
      </c>
      <c r="C38" s="532" t="s">
        <v>31</v>
      </c>
      <c r="D38" s="898">
        <v>0</v>
      </c>
      <c r="E38" s="899">
        <v>0</v>
      </c>
      <c r="F38" s="530"/>
    </row>
    <row r="39" spans="1:6" x14ac:dyDescent="0.25">
      <c r="A39" s="509" t="s">
        <v>549</v>
      </c>
      <c r="B39" s="531" t="s">
        <v>550</v>
      </c>
      <c r="C39" s="532" t="s">
        <v>32</v>
      </c>
      <c r="D39" s="898">
        <v>90</v>
      </c>
      <c r="E39" s="899">
        <v>0</v>
      </c>
      <c r="F39" s="530"/>
    </row>
    <row r="40" spans="1:6" x14ac:dyDescent="0.25">
      <c r="A40" s="509" t="s">
        <v>64</v>
      </c>
      <c r="B40" s="531" t="s">
        <v>551</v>
      </c>
      <c r="C40" s="532" t="s">
        <v>33</v>
      </c>
      <c r="D40" s="901">
        <v>25</v>
      </c>
      <c r="E40" s="900">
        <v>0</v>
      </c>
      <c r="F40" s="530"/>
    </row>
    <row r="41" spans="1:6" x14ac:dyDescent="0.25">
      <c r="A41" s="509" t="s">
        <v>552</v>
      </c>
      <c r="B41" s="531">
        <v>581</v>
      </c>
      <c r="C41" s="532" t="s">
        <v>34</v>
      </c>
      <c r="D41" s="898">
        <v>25</v>
      </c>
      <c r="E41" s="899">
        <v>0</v>
      </c>
      <c r="F41" s="530"/>
    </row>
    <row r="42" spans="1:6" x14ac:dyDescent="0.25">
      <c r="A42" s="509" t="s">
        <v>65</v>
      </c>
      <c r="B42" s="531" t="s">
        <v>553</v>
      </c>
      <c r="C42" s="532" t="s">
        <v>35</v>
      </c>
      <c r="D42" s="901">
        <v>0</v>
      </c>
      <c r="E42" s="900">
        <v>0</v>
      </c>
      <c r="F42" s="530"/>
    </row>
    <row r="43" spans="1:6" ht="14.25" customHeight="1" x14ac:dyDescent="0.25">
      <c r="A43" s="509" t="s">
        <v>554</v>
      </c>
      <c r="B43" s="531">
        <v>59</v>
      </c>
      <c r="C43" s="532" t="s">
        <v>36</v>
      </c>
      <c r="D43" s="898">
        <v>0</v>
      </c>
      <c r="E43" s="899">
        <v>0</v>
      </c>
      <c r="F43" s="530"/>
    </row>
    <row r="44" spans="1:6" ht="24.75" customHeight="1" thickBot="1" x14ac:dyDescent="0.3">
      <c r="A44" s="510" t="s">
        <v>66</v>
      </c>
      <c r="B44" s="533" t="s">
        <v>633</v>
      </c>
      <c r="C44" s="532" t="s">
        <v>37</v>
      </c>
      <c r="D44" s="902">
        <v>62360</v>
      </c>
      <c r="E44" s="903">
        <v>43</v>
      </c>
      <c r="F44" s="530"/>
    </row>
    <row r="45" spans="1:6" ht="12.75" customHeight="1" thickBot="1" x14ac:dyDescent="0.3">
      <c r="A45" s="962" t="s">
        <v>67</v>
      </c>
      <c r="B45" s="963"/>
      <c r="C45" s="963"/>
      <c r="D45" s="963"/>
      <c r="E45" s="964"/>
      <c r="F45" s="522"/>
    </row>
    <row r="46" spans="1:6" ht="12.75" customHeight="1" x14ac:dyDescent="0.25">
      <c r="A46" s="511" t="s">
        <v>555</v>
      </c>
      <c r="B46" s="534" t="s">
        <v>634</v>
      </c>
      <c r="C46" s="532" t="s">
        <v>38</v>
      </c>
      <c r="D46" s="901">
        <v>56396</v>
      </c>
      <c r="E46" s="904">
        <v>0</v>
      </c>
      <c r="F46" s="522"/>
    </row>
    <row r="47" spans="1:6" ht="12.75" customHeight="1" x14ac:dyDescent="0.25">
      <c r="A47" s="509" t="s">
        <v>556</v>
      </c>
      <c r="B47" s="535">
        <v>691</v>
      </c>
      <c r="C47" s="532" t="s">
        <v>39</v>
      </c>
      <c r="D47" s="897" t="s">
        <v>664</v>
      </c>
      <c r="E47" s="899">
        <v>0</v>
      </c>
      <c r="F47" s="522"/>
    </row>
    <row r="48" spans="1:6" ht="12.75" customHeight="1" x14ac:dyDescent="0.25">
      <c r="A48" s="509" t="s">
        <v>557</v>
      </c>
      <c r="B48" s="534" t="s">
        <v>558</v>
      </c>
      <c r="C48" s="532" t="s">
        <v>40</v>
      </c>
      <c r="D48" s="901">
        <v>0</v>
      </c>
      <c r="E48" s="905">
        <v>0</v>
      </c>
      <c r="F48" s="522"/>
    </row>
    <row r="49" spans="1:6" ht="12.75" customHeight="1" x14ac:dyDescent="0.25">
      <c r="A49" s="509" t="s">
        <v>559</v>
      </c>
      <c r="B49" s="535">
        <v>681</v>
      </c>
      <c r="C49" s="532" t="s">
        <v>41</v>
      </c>
      <c r="D49" s="897" t="s">
        <v>665</v>
      </c>
      <c r="E49" s="899">
        <v>0</v>
      </c>
      <c r="F49" s="522"/>
    </row>
    <row r="50" spans="1:6" ht="12.75" customHeight="1" x14ac:dyDescent="0.25">
      <c r="A50" s="509" t="s">
        <v>560</v>
      </c>
      <c r="B50" s="535">
        <v>682</v>
      </c>
      <c r="C50" s="532" t="s">
        <v>42</v>
      </c>
      <c r="D50" s="897" t="s">
        <v>665</v>
      </c>
      <c r="E50" s="899">
        <v>0</v>
      </c>
      <c r="F50" s="522"/>
    </row>
    <row r="51" spans="1:6" ht="12.75" customHeight="1" x14ac:dyDescent="0.25">
      <c r="A51" s="509" t="s">
        <v>561</v>
      </c>
      <c r="B51" s="535">
        <v>684</v>
      </c>
      <c r="C51" s="532" t="s">
        <v>43</v>
      </c>
      <c r="D51" s="897" t="s">
        <v>665</v>
      </c>
      <c r="E51" s="899">
        <v>0</v>
      </c>
      <c r="F51" s="522"/>
    </row>
    <row r="52" spans="1:6" x14ac:dyDescent="0.25">
      <c r="A52" s="509" t="s">
        <v>562</v>
      </c>
      <c r="B52" s="536" t="s">
        <v>563</v>
      </c>
      <c r="C52" s="532" t="s">
        <v>44</v>
      </c>
      <c r="D52" s="897" t="s">
        <v>666</v>
      </c>
      <c r="E52" s="899">
        <v>45</v>
      </c>
      <c r="F52" s="530"/>
    </row>
    <row r="53" spans="1:6" x14ac:dyDescent="0.25">
      <c r="A53" s="509" t="s">
        <v>564</v>
      </c>
      <c r="B53" s="534" t="s">
        <v>565</v>
      </c>
      <c r="C53" s="532" t="s">
        <v>45</v>
      </c>
      <c r="D53" s="901">
        <v>4398</v>
      </c>
      <c r="E53" s="905">
        <v>0</v>
      </c>
      <c r="F53" s="530"/>
    </row>
    <row r="54" spans="1:6" x14ac:dyDescent="0.25">
      <c r="A54" s="509" t="s">
        <v>566</v>
      </c>
      <c r="B54" s="536">
        <v>641.64200000000005</v>
      </c>
      <c r="C54" s="532" t="s">
        <v>46</v>
      </c>
      <c r="D54" s="898">
        <v>59</v>
      </c>
      <c r="E54" s="899">
        <v>0</v>
      </c>
      <c r="F54" s="530"/>
    </row>
    <row r="55" spans="1:6" x14ac:dyDescent="0.25">
      <c r="A55" s="509" t="s">
        <v>567</v>
      </c>
      <c r="B55" s="537">
        <v>643</v>
      </c>
      <c r="C55" s="532" t="s">
        <v>47</v>
      </c>
      <c r="D55" s="898">
        <v>0</v>
      </c>
      <c r="E55" s="899">
        <v>0</v>
      </c>
      <c r="F55" s="530"/>
    </row>
    <row r="56" spans="1:6" x14ac:dyDescent="0.25">
      <c r="A56" s="509" t="s">
        <v>568</v>
      </c>
      <c r="B56" s="535">
        <v>644</v>
      </c>
      <c r="C56" s="532" t="s">
        <v>48</v>
      </c>
      <c r="D56" s="901">
        <v>0</v>
      </c>
      <c r="E56" s="900">
        <v>0</v>
      </c>
      <c r="F56" s="530"/>
    </row>
    <row r="57" spans="1:6" x14ac:dyDescent="0.25">
      <c r="A57" s="509" t="s">
        <v>569</v>
      </c>
      <c r="B57" s="535">
        <v>645</v>
      </c>
      <c r="C57" s="532" t="s">
        <v>49</v>
      </c>
      <c r="D57" s="898">
        <v>0</v>
      </c>
      <c r="E57" s="899">
        <v>0</v>
      </c>
      <c r="F57" s="530"/>
    </row>
    <row r="58" spans="1:6" x14ac:dyDescent="0.25">
      <c r="A58" s="509" t="s">
        <v>570</v>
      </c>
      <c r="B58" s="535">
        <v>648</v>
      </c>
      <c r="C58" s="532" t="s">
        <v>50</v>
      </c>
      <c r="D58" s="898">
        <v>1962</v>
      </c>
      <c r="E58" s="899">
        <v>0</v>
      </c>
      <c r="F58" s="530"/>
    </row>
    <row r="59" spans="1:6" x14ac:dyDescent="0.25">
      <c r="A59" s="509" t="s">
        <v>571</v>
      </c>
      <c r="B59" s="535">
        <v>649</v>
      </c>
      <c r="C59" s="532" t="s">
        <v>51</v>
      </c>
      <c r="D59" s="898">
        <v>2377</v>
      </c>
      <c r="E59" s="899">
        <v>0</v>
      </c>
      <c r="F59" s="530"/>
    </row>
    <row r="60" spans="1:6" x14ac:dyDescent="0.25">
      <c r="A60" s="509" t="s">
        <v>572</v>
      </c>
      <c r="B60" s="534" t="s">
        <v>573</v>
      </c>
      <c r="C60" s="532" t="s">
        <v>52</v>
      </c>
      <c r="D60" s="901">
        <v>0</v>
      </c>
      <c r="E60" s="905">
        <v>0</v>
      </c>
      <c r="F60" s="530"/>
    </row>
    <row r="61" spans="1:6" x14ac:dyDescent="0.25">
      <c r="A61" s="509" t="s">
        <v>574</v>
      </c>
      <c r="B61" s="535">
        <v>652</v>
      </c>
      <c r="C61" s="532" t="s">
        <v>53</v>
      </c>
      <c r="D61" s="898">
        <v>0</v>
      </c>
      <c r="E61" s="899">
        <v>0</v>
      </c>
      <c r="F61" s="530"/>
    </row>
    <row r="62" spans="1:6" x14ac:dyDescent="0.25">
      <c r="A62" s="509" t="s">
        <v>575</v>
      </c>
      <c r="B62" s="535">
        <v>653</v>
      </c>
      <c r="C62" s="532" t="s">
        <v>54</v>
      </c>
      <c r="D62" s="898">
        <v>0</v>
      </c>
      <c r="E62" s="899">
        <v>0</v>
      </c>
      <c r="F62" s="530"/>
    </row>
    <row r="63" spans="1:6" x14ac:dyDescent="0.25">
      <c r="A63" s="509" t="s">
        <v>576</v>
      </c>
      <c r="B63" s="535">
        <v>654</v>
      </c>
      <c r="C63" s="532" t="s">
        <v>55</v>
      </c>
      <c r="D63" s="898">
        <v>0</v>
      </c>
      <c r="E63" s="899">
        <v>0</v>
      </c>
      <c r="F63" s="530"/>
    </row>
    <row r="64" spans="1:6" x14ac:dyDescent="0.25">
      <c r="A64" s="509" t="s">
        <v>577</v>
      </c>
      <c r="B64" s="535">
        <v>655</v>
      </c>
      <c r="C64" s="532" t="s">
        <v>56</v>
      </c>
      <c r="D64" s="898">
        <v>0</v>
      </c>
      <c r="E64" s="899">
        <v>0</v>
      </c>
      <c r="F64" s="530"/>
    </row>
    <row r="65" spans="1:6" x14ac:dyDescent="0.25">
      <c r="A65" s="509" t="s">
        <v>578</v>
      </c>
      <c r="B65" s="535">
        <v>657</v>
      </c>
      <c r="C65" s="532" t="s">
        <v>57</v>
      </c>
      <c r="D65" s="898">
        <v>0</v>
      </c>
      <c r="E65" s="899">
        <v>0</v>
      </c>
      <c r="F65" s="530"/>
    </row>
    <row r="66" spans="1:6" ht="13.5" thickBot="1" x14ac:dyDescent="0.3">
      <c r="A66" s="510" t="s">
        <v>68</v>
      </c>
      <c r="B66" s="533" t="s">
        <v>579</v>
      </c>
      <c r="C66" s="538" t="s">
        <v>58</v>
      </c>
      <c r="D66" s="902">
        <v>63021</v>
      </c>
      <c r="E66" s="903">
        <v>45</v>
      </c>
      <c r="F66" s="530"/>
    </row>
    <row r="67" spans="1:6" x14ac:dyDescent="0.25">
      <c r="A67" s="508" t="s">
        <v>69</v>
      </c>
      <c r="B67" s="534" t="s">
        <v>635</v>
      </c>
      <c r="C67" s="529" t="s">
        <v>59</v>
      </c>
      <c r="D67" s="906">
        <v>661</v>
      </c>
      <c r="E67" s="904">
        <v>2</v>
      </c>
      <c r="F67" s="530"/>
    </row>
    <row r="68" spans="1:6" x14ac:dyDescent="0.25">
      <c r="A68" s="539" t="s">
        <v>70</v>
      </c>
      <c r="B68" s="534" t="s">
        <v>636</v>
      </c>
      <c r="C68" s="532" t="s">
        <v>60</v>
      </c>
      <c r="D68" s="895">
        <v>661</v>
      </c>
      <c r="E68" s="900">
        <v>2</v>
      </c>
      <c r="F68" s="530"/>
    </row>
    <row r="69" spans="1:6" x14ac:dyDescent="0.25">
      <c r="A69" s="508"/>
      <c r="B69" s="540"/>
      <c r="C69" s="532"/>
      <c r="D69" s="946" t="s">
        <v>580</v>
      </c>
      <c r="E69" s="947"/>
      <c r="F69" s="530"/>
    </row>
    <row r="70" spans="1:6" x14ac:dyDescent="0.25">
      <c r="A70" s="508" t="s">
        <v>581</v>
      </c>
      <c r="B70" s="541" t="s">
        <v>582</v>
      </c>
      <c r="C70" s="532" t="s">
        <v>61</v>
      </c>
      <c r="D70" s="948">
        <f>+D67+E67</f>
        <v>663</v>
      </c>
      <c r="E70" s="949"/>
      <c r="F70" s="530"/>
    </row>
    <row r="71" spans="1:6" ht="13.5" thickBot="1" x14ac:dyDescent="0.3">
      <c r="A71" s="542" t="s">
        <v>583</v>
      </c>
      <c r="B71" s="512" t="s">
        <v>584</v>
      </c>
      <c r="C71" s="538" t="s">
        <v>62</v>
      </c>
      <c r="D71" s="950">
        <f>D68+E68</f>
        <v>663</v>
      </c>
      <c r="E71" s="951"/>
      <c r="F71" s="530"/>
    </row>
    <row r="72" spans="1:6" ht="12.75" customHeight="1" x14ac:dyDescent="0.25">
      <c r="A72" s="543"/>
      <c r="B72" s="515"/>
      <c r="C72" s="515"/>
    </row>
    <row r="73" spans="1:6" ht="12.75" customHeight="1" x14ac:dyDescent="0.25">
      <c r="A73" s="513" t="s">
        <v>210</v>
      </c>
      <c r="B73" s="515"/>
      <c r="C73" s="515"/>
    </row>
    <row r="74" spans="1:6" ht="12.75" customHeight="1" x14ac:dyDescent="0.25">
      <c r="A74" s="139" t="s">
        <v>585</v>
      </c>
      <c r="B74" s="515"/>
      <c r="C74" s="515"/>
    </row>
    <row r="75" spans="1:6" x14ac:dyDescent="0.25">
      <c r="A75" s="139" t="s">
        <v>586</v>
      </c>
      <c r="B75" s="516"/>
      <c r="C75" s="516"/>
    </row>
    <row r="76" spans="1:6" x14ac:dyDescent="0.25">
      <c r="A76" s="139" t="s">
        <v>503</v>
      </c>
      <c r="B76" s="516"/>
      <c r="C76" s="516"/>
    </row>
    <row r="77" spans="1:6" x14ac:dyDescent="0.25">
      <c r="A77" s="139" t="s">
        <v>504</v>
      </c>
    </row>
    <row r="79" spans="1:6" x14ac:dyDescent="0.25">
      <c r="A79" s="46" t="s">
        <v>244</v>
      </c>
    </row>
    <row r="80" spans="1:6" ht="32.25" customHeight="1" x14ac:dyDescent="0.25">
      <c r="A80" s="945" t="s">
        <v>652</v>
      </c>
      <c r="B80" s="945"/>
      <c r="C80" s="945"/>
      <c r="D80" s="945"/>
      <c r="E80" s="945"/>
    </row>
  </sheetData>
  <mergeCells count="10">
    <mergeCell ref="A80:E80"/>
    <mergeCell ref="D69:E69"/>
    <mergeCell ref="D70:E70"/>
    <mergeCell ref="D71:E71"/>
    <mergeCell ref="A1:E1"/>
    <mergeCell ref="A2:E2"/>
    <mergeCell ref="A3:E3"/>
    <mergeCell ref="A4:E4"/>
    <mergeCell ref="B6:C6"/>
    <mergeCell ref="A45:E45"/>
  </mergeCells>
  <pageMargins left="0.70866141732283472" right="0" top="0.39370078740157483" bottom="0.39370078740157483" header="0.51181102362204722" footer="0.51181102362204722"/>
  <pageSetup paperSize="9" scale="80" orientation="portrait" r:id="rId1"/>
  <headerFooter alignWithMargins="0"/>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69"/>
  <sheetViews>
    <sheetView zoomScaleNormal="100" workbookViewId="0">
      <selection activeCell="P33" sqref="P33"/>
    </sheetView>
  </sheetViews>
  <sheetFormatPr defaultRowHeight="12.75" x14ac:dyDescent="0.25"/>
  <cols>
    <col min="1" max="1" width="3.85546875" style="16" customWidth="1"/>
    <col min="2" max="2" width="6.42578125" style="60" customWidth="1"/>
    <col min="3" max="3" width="9.28515625" style="60" customWidth="1"/>
    <col min="4" max="4" width="24.85546875" style="60" bestFit="1" customWidth="1"/>
    <col min="5" max="5" width="9.7109375" style="60" customWidth="1"/>
    <col min="6" max="6" width="8.5703125" style="60" customWidth="1"/>
    <col min="7" max="7" width="8.7109375" style="60" customWidth="1"/>
    <col min="8" max="8" width="9.7109375" style="60" customWidth="1"/>
    <col min="9" max="10" width="10.42578125" style="16" customWidth="1"/>
    <col min="11" max="11" width="9.5703125" style="16" customWidth="1"/>
    <col min="12" max="12" width="8.85546875" style="16" customWidth="1"/>
    <col min="13" max="13" width="10" style="16" customWidth="1"/>
    <col min="14" max="14" width="8.85546875" style="16" customWidth="1"/>
    <col min="15" max="15" width="8.5703125" style="16" customWidth="1"/>
    <col min="16" max="16" width="9.140625" style="16" customWidth="1"/>
    <col min="17" max="17" width="8.42578125" style="16" customWidth="1"/>
    <col min="18" max="18" width="9.42578125" style="16" customWidth="1"/>
    <col min="19" max="19" width="8.42578125" style="16" customWidth="1"/>
    <col min="20" max="16384" width="9.140625" style="16"/>
  </cols>
  <sheetData>
    <row r="1" spans="1:40" ht="15.75" x14ac:dyDescent="0.25">
      <c r="A1" s="48" t="s">
        <v>441</v>
      </c>
      <c r="B1" s="53"/>
      <c r="C1" s="53"/>
      <c r="D1" s="53"/>
      <c r="E1" s="53"/>
      <c r="F1" s="53"/>
      <c r="G1" s="53"/>
      <c r="H1" s="53"/>
      <c r="I1" s="47"/>
      <c r="J1" s="47"/>
      <c r="K1" s="47"/>
      <c r="L1" s="47"/>
      <c r="M1" s="47"/>
      <c r="N1" s="47"/>
      <c r="O1" s="32"/>
      <c r="P1" s="32"/>
      <c r="Q1" s="32"/>
      <c r="R1" s="32"/>
      <c r="S1" s="32"/>
      <c r="T1" s="32"/>
      <c r="U1" s="12"/>
      <c r="V1" s="12"/>
    </row>
    <row r="2" spans="1:40" s="125" customFormat="1" ht="15" customHeight="1" x14ac:dyDescent="0.25"/>
    <row r="3" spans="1:40" s="125" customFormat="1" ht="15" customHeight="1" x14ac:dyDescent="0.25">
      <c r="A3" s="126" t="s">
        <v>619</v>
      </c>
    </row>
    <row r="4" spans="1:40" s="125" customFormat="1" ht="15" customHeight="1" thickBot="1" x14ac:dyDescent="0.3">
      <c r="B4" s="125" t="s">
        <v>662</v>
      </c>
      <c r="P4" s="47"/>
      <c r="X4" s="360" t="s">
        <v>95</v>
      </c>
    </row>
    <row r="5" spans="1:40" ht="28.5" customHeight="1" thickBot="1" x14ac:dyDescent="0.3">
      <c r="A5" s="1140" t="s">
        <v>71</v>
      </c>
      <c r="B5" s="1128" t="s">
        <v>103</v>
      </c>
      <c r="C5" s="1129"/>
      <c r="D5" s="1130"/>
      <c r="E5" s="1125" t="s">
        <v>209</v>
      </c>
      <c r="F5" s="1126"/>
      <c r="G5" s="1126"/>
      <c r="H5" s="1126"/>
      <c r="I5" s="1126"/>
      <c r="J5" s="1126"/>
      <c r="K5" s="1126"/>
      <c r="L5" s="1126"/>
      <c r="M5" s="1126"/>
      <c r="N5" s="1126"/>
      <c r="O5" s="1126"/>
      <c r="P5" s="1126"/>
      <c r="Q5" s="1126"/>
      <c r="R5" s="1126"/>
      <c r="S5" s="1126"/>
      <c r="T5" s="1126"/>
      <c r="U5" s="1126"/>
      <c r="V5" s="1126"/>
      <c r="W5" s="1126"/>
      <c r="X5" s="1127"/>
      <c r="Y5" s="125"/>
      <c r="Z5" s="125"/>
      <c r="AA5" s="125"/>
      <c r="AB5" s="125"/>
      <c r="AC5" s="125"/>
      <c r="AD5" s="125"/>
      <c r="AE5" s="125"/>
      <c r="AF5" s="125"/>
      <c r="AG5" s="125"/>
      <c r="AH5" s="125"/>
      <c r="AI5" s="125"/>
      <c r="AJ5" s="32"/>
      <c r="AK5" s="12"/>
      <c r="AL5" s="12"/>
    </row>
    <row r="6" spans="1:40" ht="19.5" customHeight="1" x14ac:dyDescent="0.25">
      <c r="A6" s="1141"/>
      <c r="B6" s="1131"/>
      <c r="C6" s="1132"/>
      <c r="D6" s="1133"/>
      <c r="E6" s="1137" t="s">
        <v>198</v>
      </c>
      <c r="F6" s="1138"/>
      <c r="G6" s="1138"/>
      <c r="H6" s="1139"/>
      <c r="I6" s="1137" t="s">
        <v>202</v>
      </c>
      <c r="J6" s="1138"/>
      <c r="K6" s="1138"/>
      <c r="L6" s="1139"/>
      <c r="M6" s="1137" t="s">
        <v>195</v>
      </c>
      <c r="N6" s="1138"/>
      <c r="O6" s="1138"/>
      <c r="P6" s="1139"/>
      <c r="Q6" s="1117" t="s">
        <v>193</v>
      </c>
      <c r="R6" s="1118"/>
      <c r="S6" s="1117" t="s">
        <v>96</v>
      </c>
      <c r="T6" s="1118"/>
      <c r="U6" s="1117" t="s">
        <v>196</v>
      </c>
      <c r="V6" s="1118"/>
      <c r="W6" s="1159" t="s">
        <v>192</v>
      </c>
      <c r="X6" s="1160"/>
      <c r="Y6" s="125"/>
      <c r="Z6" s="125"/>
      <c r="AA6" s="125"/>
      <c r="AB6" s="125"/>
      <c r="AC6" s="125"/>
      <c r="AD6" s="125"/>
      <c r="AE6" s="125"/>
      <c r="AF6" s="125"/>
      <c r="AG6" s="125"/>
      <c r="AH6" s="125"/>
      <c r="AI6" s="125"/>
      <c r="AJ6" s="125"/>
      <c r="AK6" s="125"/>
      <c r="AL6" s="32"/>
      <c r="AM6" s="12"/>
      <c r="AN6" s="12"/>
    </row>
    <row r="7" spans="1:40" ht="19.5" customHeight="1" x14ac:dyDescent="0.25">
      <c r="A7" s="1141"/>
      <c r="B7" s="1131"/>
      <c r="C7" s="1132"/>
      <c r="D7" s="1133"/>
      <c r="E7" s="1112" t="s">
        <v>194</v>
      </c>
      <c r="F7" s="1113"/>
      <c r="G7" s="1108" t="s">
        <v>201</v>
      </c>
      <c r="H7" s="1109"/>
      <c r="I7" s="1112" t="s">
        <v>322</v>
      </c>
      <c r="J7" s="1113"/>
      <c r="K7" s="1108" t="s">
        <v>203</v>
      </c>
      <c r="L7" s="1109"/>
      <c r="M7" s="1112" t="s">
        <v>621</v>
      </c>
      <c r="N7" s="1113"/>
      <c r="O7" s="1108" t="s">
        <v>205</v>
      </c>
      <c r="P7" s="1109"/>
      <c r="Q7" s="1119"/>
      <c r="R7" s="1120"/>
      <c r="S7" s="1119"/>
      <c r="T7" s="1120"/>
      <c r="U7" s="1119"/>
      <c r="V7" s="1120"/>
      <c r="W7" s="1161"/>
      <c r="X7" s="1162"/>
      <c r="Y7" s="125"/>
      <c r="Z7" s="125"/>
      <c r="AA7" s="125"/>
      <c r="AB7" s="125"/>
      <c r="AC7" s="125"/>
      <c r="AD7" s="125"/>
      <c r="AE7" s="125"/>
      <c r="AF7" s="125"/>
      <c r="AG7" s="125"/>
      <c r="AH7" s="125"/>
      <c r="AI7" s="125"/>
      <c r="AJ7" s="125"/>
      <c r="AK7" s="32"/>
      <c r="AL7" s="12"/>
      <c r="AM7" s="12"/>
    </row>
    <row r="8" spans="1:40" ht="19.5" customHeight="1" thickBot="1" x14ac:dyDescent="0.3">
      <c r="A8" s="1141"/>
      <c r="B8" s="1131"/>
      <c r="C8" s="1132"/>
      <c r="D8" s="1133"/>
      <c r="E8" s="45" t="s">
        <v>102</v>
      </c>
      <c r="F8" s="123" t="s">
        <v>302</v>
      </c>
      <c r="G8" s="118" t="s">
        <v>102</v>
      </c>
      <c r="H8" s="120" t="s">
        <v>302</v>
      </c>
      <c r="I8" s="45" t="s">
        <v>102</v>
      </c>
      <c r="J8" s="118" t="s">
        <v>302</v>
      </c>
      <c r="K8" s="118" t="s">
        <v>102</v>
      </c>
      <c r="L8" s="120" t="s">
        <v>302</v>
      </c>
      <c r="M8" s="45" t="s">
        <v>102</v>
      </c>
      <c r="N8" s="118" t="s">
        <v>302</v>
      </c>
      <c r="O8" s="118" t="s">
        <v>102</v>
      </c>
      <c r="P8" s="120" t="s">
        <v>302</v>
      </c>
      <c r="Q8" s="45" t="s">
        <v>102</v>
      </c>
      <c r="R8" s="120" t="s">
        <v>302</v>
      </c>
      <c r="S8" s="45" t="s">
        <v>102</v>
      </c>
      <c r="T8" s="120" t="s">
        <v>302</v>
      </c>
      <c r="U8" s="45" t="s">
        <v>102</v>
      </c>
      <c r="V8" s="120" t="s">
        <v>302</v>
      </c>
      <c r="W8" s="357" t="s">
        <v>461</v>
      </c>
      <c r="X8" s="358" t="s">
        <v>302</v>
      </c>
      <c r="Y8" s="125"/>
      <c r="Z8" s="125"/>
      <c r="AA8" s="125"/>
      <c r="AB8" s="125"/>
      <c r="AC8" s="125"/>
      <c r="AD8" s="125"/>
      <c r="AE8" s="125"/>
      <c r="AF8" s="125"/>
      <c r="AG8" s="125"/>
      <c r="AH8" s="125"/>
      <c r="AI8" s="125"/>
      <c r="AJ8" s="125"/>
      <c r="AK8" s="32"/>
      <c r="AL8" s="12"/>
      <c r="AM8" s="12"/>
    </row>
    <row r="9" spans="1:40" s="29" customFormat="1" ht="18.75" customHeight="1" thickBot="1" x14ac:dyDescent="0.3">
      <c r="A9" s="1142"/>
      <c r="B9" s="1134"/>
      <c r="C9" s="1135"/>
      <c r="D9" s="1136"/>
      <c r="E9" s="45">
        <v>1</v>
      </c>
      <c r="F9" s="123">
        <v>2</v>
      </c>
      <c r="G9" s="118">
        <v>3</v>
      </c>
      <c r="H9" s="120">
        <v>4</v>
      </c>
      <c r="I9" s="45">
        <v>5</v>
      </c>
      <c r="J9" s="118">
        <v>6</v>
      </c>
      <c r="K9" s="118">
        <v>7</v>
      </c>
      <c r="L9" s="120">
        <v>8</v>
      </c>
      <c r="M9" s="45">
        <v>9</v>
      </c>
      <c r="N9" s="118">
        <v>10</v>
      </c>
      <c r="O9" s="118">
        <v>11</v>
      </c>
      <c r="P9" s="120">
        <v>12</v>
      </c>
      <c r="Q9" s="45">
        <v>13</v>
      </c>
      <c r="R9" s="120">
        <v>14</v>
      </c>
      <c r="S9" s="45">
        <v>15</v>
      </c>
      <c r="T9" s="120">
        <v>16</v>
      </c>
      <c r="U9" s="45">
        <v>17</v>
      </c>
      <c r="V9" s="120">
        <v>18</v>
      </c>
      <c r="W9" s="357">
        <v>19</v>
      </c>
      <c r="X9" s="358">
        <v>20</v>
      </c>
      <c r="Y9" s="128"/>
      <c r="Z9" s="128"/>
      <c r="AA9" s="128"/>
      <c r="AB9" s="128"/>
      <c r="AC9" s="128"/>
      <c r="AD9" s="128"/>
      <c r="AE9" s="128"/>
      <c r="AF9" s="128"/>
      <c r="AG9" s="128"/>
      <c r="AH9" s="128"/>
      <c r="AI9" s="128"/>
      <c r="AJ9" s="128"/>
      <c r="AK9" s="275"/>
      <c r="AL9" s="28"/>
      <c r="AM9" s="28"/>
    </row>
    <row r="10" spans="1:40" ht="15" customHeight="1" x14ac:dyDescent="0.25">
      <c r="A10" s="110">
        <v>1</v>
      </c>
      <c r="B10" s="1110" t="s">
        <v>204</v>
      </c>
      <c r="C10" s="1149" t="s">
        <v>191</v>
      </c>
      <c r="D10" s="1150"/>
      <c r="E10" s="627">
        <v>7656</v>
      </c>
      <c r="F10" s="628">
        <v>658</v>
      </c>
      <c r="G10" s="629">
        <v>6566</v>
      </c>
      <c r="H10" s="630">
        <v>125</v>
      </c>
      <c r="I10" s="627">
        <v>979</v>
      </c>
      <c r="J10" s="629">
        <v>35</v>
      </c>
      <c r="K10" s="629">
        <v>0</v>
      </c>
      <c r="L10" s="630">
        <v>0</v>
      </c>
      <c r="M10" s="627">
        <v>1951</v>
      </c>
      <c r="N10" s="629">
        <v>74</v>
      </c>
      <c r="O10" s="621">
        <v>0</v>
      </c>
      <c r="P10" s="622">
        <v>0</v>
      </c>
      <c r="Q10" s="912">
        <v>0</v>
      </c>
      <c r="R10" s="912">
        <v>0</v>
      </c>
      <c r="S10" s="912">
        <v>0</v>
      </c>
      <c r="T10" s="912">
        <v>0</v>
      </c>
      <c r="U10" s="631">
        <v>160</v>
      </c>
      <c r="V10" s="632">
        <v>178</v>
      </c>
      <c r="W10" s="633">
        <v>17312</v>
      </c>
      <c r="X10" s="634">
        <v>1070</v>
      </c>
      <c r="Y10" s="125"/>
      <c r="Z10" s="125"/>
      <c r="AA10" s="125"/>
      <c r="AB10" s="125"/>
      <c r="AC10" s="125"/>
      <c r="AD10" s="125"/>
      <c r="AE10" s="32"/>
      <c r="AF10" s="12"/>
      <c r="AG10" s="12"/>
    </row>
    <row r="11" spans="1:40" ht="15" customHeight="1" x14ac:dyDescent="0.25">
      <c r="A11" s="110">
        <v>2</v>
      </c>
      <c r="B11" s="1111"/>
      <c r="C11" s="1165" t="s">
        <v>105</v>
      </c>
      <c r="D11" s="1166"/>
      <c r="E11" s="624">
        <v>489</v>
      </c>
      <c r="F11" s="635">
        <v>0</v>
      </c>
      <c r="G11" s="913">
        <v>0</v>
      </c>
      <c r="H11" s="913">
        <v>0</v>
      </c>
      <c r="I11" s="913">
        <v>0</v>
      </c>
      <c r="J11" s="913">
        <v>0</v>
      </c>
      <c r="K11" s="913">
        <v>0</v>
      </c>
      <c r="L11" s="913">
        <v>0</v>
      </c>
      <c r="M11" s="913">
        <v>0</v>
      </c>
      <c r="N11" s="913">
        <v>0</v>
      </c>
      <c r="O11" s="913">
        <v>0</v>
      </c>
      <c r="P11" s="913">
        <v>0</v>
      </c>
      <c r="Q11" s="912">
        <v>0</v>
      </c>
      <c r="R11" s="912">
        <v>0</v>
      </c>
      <c r="S11" s="912">
        <v>0</v>
      </c>
      <c r="T11" s="912">
        <v>0</v>
      </c>
      <c r="U11" s="912">
        <v>0</v>
      </c>
      <c r="V11" s="912">
        <v>0</v>
      </c>
      <c r="W11" s="636">
        <v>489</v>
      </c>
      <c r="X11" s="637">
        <v>0</v>
      </c>
      <c r="Y11" s="125"/>
      <c r="Z11" s="125"/>
      <c r="AA11" s="125"/>
      <c r="AB11" s="125"/>
      <c r="AC11" s="125"/>
      <c r="AD11" s="125"/>
      <c r="AE11" s="32"/>
      <c r="AF11" s="12"/>
      <c r="AG11" s="12"/>
    </row>
    <row r="12" spans="1:40" ht="15" customHeight="1" x14ac:dyDescent="0.25">
      <c r="A12" s="112">
        <v>3</v>
      </c>
      <c r="B12" s="1111"/>
      <c r="C12" s="1157" t="s">
        <v>75</v>
      </c>
      <c r="D12" s="1158"/>
      <c r="E12" s="624">
        <v>6284</v>
      </c>
      <c r="F12" s="635">
        <v>0</v>
      </c>
      <c r="G12" s="913">
        <v>0</v>
      </c>
      <c r="H12" s="913">
        <v>0</v>
      </c>
      <c r="I12" s="913">
        <v>0</v>
      </c>
      <c r="J12" s="913">
        <v>0</v>
      </c>
      <c r="K12" s="913">
        <v>0</v>
      </c>
      <c r="L12" s="913">
        <v>0</v>
      </c>
      <c r="M12" s="913">
        <v>0</v>
      </c>
      <c r="N12" s="913">
        <v>0</v>
      </c>
      <c r="O12" s="913">
        <v>0</v>
      </c>
      <c r="P12" s="913">
        <v>0</v>
      </c>
      <c r="Q12" s="912">
        <v>0</v>
      </c>
      <c r="R12" s="912">
        <v>0</v>
      </c>
      <c r="S12" s="912">
        <v>0</v>
      </c>
      <c r="T12" s="912">
        <v>0</v>
      </c>
      <c r="U12" s="912">
        <v>0</v>
      </c>
      <c r="V12" s="912">
        <v>0</v>
      </c>
      <c r="W12" s="636">
        <v>6284</v>
      </c>
      <c r="X12" s="637">
        <v>0</v>
      </c>
      <c r="Y12" s="125"/>
      <c r="Z12" s="125"/>
      <c r="AA12" s="125"/>
      <c r="AB12" s="125"/>
      <c r="AC12" s="125"/>
      <c r="AD12" s="125"/>
      <c r="AE12" s="32"/>
      <c r="AF12" s="12"/>
      <c r="AG12" s="12"/>
    </row>
    <row r="13" spans="1:40" ht="15" customHeight="1" x14ac:dyDescent="0.25">
      <c r="A13" s="112">
        <v>4</v>
      </c>
      <c r="B13" s="1167" t="s">
        <v>104</v>
      </c>
      <c r="C13" s="1168"/>
      <c r="D13" s="1169"/>
      <c r="E13" s="624">
        <v>0</v>
      </c>
      <c r="F13" s="635">
        <v>0</v>
      </c>
      <c r="G13" s="913">
        <v>0</v>
      </c>
      <c r="H13" s="913">
        <v>0</v>
      </c>
      <c r="I13" s="913">
        <v>0</v>
      </c>
      <c r="J13" s="913">
        <v>0</v>
      </c>
      <c r="K13" s="913">
        <v>0</v>
      </c>
      <c r="L13" s="913">
        <v>0</v>
      </c>
      <c r="M13" s="913">
        <v>0</v>
      </c>
      <c r="N13" s="913">
        <v>0</v>
      </c>
      <c r="O13" s="913">
        <v>0</v>
      </c>
      <c r="P13" s="913">
        <v>0</v>
      </c>
      <c r="Q13" s="912">
        <v>0</v>
      </c>
      <c r="R13" s="912">
        <v>0</v>
      </c>
      <c r="S13" s="912">
        <v>0</v>
      </c>
      <c r="T13" s="912">
        <v>0</v>
      </c>
      <c r="U13" s="912">
        <v>0</v>
      </c>
      <c r="V13" s="912">
        <v>0</v>
      </c>
      <c r="W13" s="636">
        <v>0</v>
      </c>
      <c r="X13" s="637">
        <v>0</v>
      </c>
      <c r="Y13" s="125"/>
      <c r="Z13" s="125"/>
      <c r="AA13" s="125"/>
      <c r="AB13" s="125"/>
      <c r="AC13" s="125"/>
      <c r="AD13" s="125"/>
      <c r="AE13" s="32"/>
      <c r="AF13" s="12"/>
      <c r="AG13" s="12"/>
    </row>
    <row r="14" spans="1:40" ht="15" customHeight="1" thickBot="1" x14ac:dyDescent="0.3">
      <c r="A14" s="115">
        <v>5</v>
      </c>
      <c r="B14" s="1114" t="s">
        <v>199</v>
      </c>
      <c r="C14" s="1115"/>
      <c r="D14" s="1116"/>
      <c r="E14" s="638">
        <v>0</v>
      </c>
      <c r="F14" s="639">
        <v>0</v>
      </c>
      <c r="G14" s="913">
        <v>0</v>
      </c>
      <c r="H14" s="913">
        <v>0</v>
      </c>
      <c r="I14" s="913">
        <v>0</v>
      </c>
      <c r="J14" s="913">
        <v>0</v>
      </c>
      <c r="K14" s="913">
        <v>0</v>
      </c>
      <c r="L14" s="913">
        <v>0</v>
      </c>
      <c r="M14" s="913">
        <v>0</v>
      </c>
      <c r="N14" s="913">
        <v>0</v>
      </c>
      <c r="O14" s="913">
        <v>0</v>
      </c>
      <c r="P14" s="913">
        <v>0</v>
      </c>
      <c r="Q14" s="912">
        <v>0</v>
      </c>
      <c r="R14" s="912">
        <v>0</v>
      </c>
      <c r="S14" s="912">
        <v>0</v>
      </c>
      <c r="T14" s="912">
        <v>0</v>
      </c>
      <c r="U14" s="912">
        <v>0</v>
      </c>
      <c r="V14" s="912">
        <v>0</v>
      </c>
      <c r="W14" s="640">
        <v>0</v>
      </c>
      <c r="X14" s="641">
        <v>0</v>
      </c>
      <c r="Y14" s="125"/>
      <c r="Z14" s="125"/>
      <c r="AA14" s="125"/>
      <c r="AB14" s="125"/>
      <c r="AC14" s="32"/>
      <c r="AD14" s="12"/>
      <c r="AE14" s="12"/>
    </row>
    <row r="15" spans="1:40" s="46" customFormat="1" ht="15" customHeight="1" thickBot="1" x14ac:dyDescent="0.3">
      <c r="A15" s="116">
        <v>6</v>
      </c>
      <c r="B15" s="1154" t="s">
        <v>192</v>
      </c>
      <c r="C15" s="1155"/>
      <c r="D15" s="1156"/>
      <c r="E15" s="642">
        <f>SUM(E10:E14)</f>
        <v>14429</v>
      </c>
      <c r="F15" s="643">
        <f t="shared" ref="F15:X15" si="0">SUM(F10:F14)</f>
        <v>658</v>
      </c>
      <c r="G15" s="644">
        <f t="shared" si="0"/>
        <v>6566</v>
      </c>
      <c r="H15" s="645">
        <f t="shared" si="0"/>
        <v>125</v>
      </c>
      <c r="I15" s="646">
        <f t="shared" si="0"/>
        <v>979</v>
      </c>
      <c r="J15" s="647">
        <f t="shared" si="0"/>
        <v>35</v>
      </c>
      <c r="K15" s="647">
        <f t="shared" si="0"/>
        <v>0</v>
      </c>
      <c r="L15" s="648">
        <f t="shared" si="0"/>
        <v>0</v>
      </c>
      <c r="M15" s="646">
        <f t="shared" si="0"/>
        <v>1951</v>
      </c>
      <c r="N15" s="647">
        <f t="shared" si="0"/>
        <v>74</v>
      </c>
      <c r="O15" s="647">
        <f t="shared" si="0"/>
        <v>0</v>
      </c>
      <c r="P15" s="648">
        <f t="shared" si="0"/>
        <v>0</v>
      </c>
      <c r="Q15" s="649">
        <f t="shared" si="0"/>
        <v>0</v>
      </c>
      <c r="R15" s="650">
        <f t="shared" si="0"/>
        <v>0</v>
      </c>
      <c r="S15" s="651">
        <f t="shared" si="0"/>
        <v>0</v>
      </c>
      <c r="T15" s="652">
        <f t="shared" si="0"/>
        <v>0</v>
      </c>
      <c r="U15" s="653">
        <f t="shared" si="0"/>
        <v>160</v>
      </c>
      <c r="V15" s="650">
        <f t="shared" si="0"/>
        <v>178</v>
      </c>
      <c r="W15" s="654">
        <f t="shared" si="0"/>
        <v>24085</v>
      </c>
      <c r="X15" s="655">
        <f t="shared" si="0"/>
        <v>1070</v>
      </c>
      <c r="Y15" s="127"/>
      <c r="Z15" s="127"/>
      <c r="AA15" s="127"/>
      <c r="AB15" s="127"/>
      <c r="AC15" s="114"/>
      <c r="AD15" s="25"/>
      <c r="AE15" s="25"/>
    </row>
    <row r="16" spans="1:40" s="125" customFormat="1" ht="15" customHeight="1" x14ac:dyDescent="0.25"/>
    <row r="17" spans="1:31" ht="14.25" customHeight="1" x14ac:dyDescent="0.25">
      <c r="A17" s="126" t="s">
        <v>620</v>
      </c>
      <c r="B17" s="111"/>
      <c r="C17" s="111"/>
      <c r="D17" s="111"/>
      <c r="E17" s="111"/>
      <c r="F17" s="111"/>
      <c r="G17" s="111"/>
      <c r="H17" s="111"/>
      <c r="I17" s="111"/>
      <c r="J17" s="111"/>
      <c r="K17" s="111"/>
      <c r="L17" s="111"/>
      <c r="M17" s="111"/>
      <c r="N17" s="111"/>
      <c r="O17" s="111"/>
      <c r="P17" s="111"/>
      <c r="Q17" s="111"/>
      <c r="R17" s="111"/>
      <c r="S17" s="111"/>
      <c r="T17" s="12"/>
      <c r="U17" s="12"/>
      <c r="V17" s="12"/>
    </row>
    <row r="18" spans="1:31" ht="14.25" customHeight="1" thickBot="1" x14ac:dyDescent="0.3">
      <c r="A18" s="126"/>
      <c r="B18" s="111"/>
      <c r="C18" s="111"/>
      <c r="D18" s="111"/>
      <c r="E18" s="111"/>
      <c r="F18" s="111"/>
      <c r="G18" s="111"/>
      <c r="H18" s="111"/>
      <c r="I18" s="111"/>
      <c r="J18" s="111"/>
      <c r="K18" s="111"/>
      <c r="L18" s="111"/>
      <c r="M18" s="359" t="s">
        <v>95</v>
      </c>
      <c r="N18" s="125"/>
      <c r="O18" s="125"/>
      <c r="P18" s="125"/>
      <c r="Q18" s="125"/>
      <c r="R18" s="125"/>
      <c r="S18" s="125"/>
      <c r="T18" s="125"/>
      <c r="U18" s="12"/>
      <c r="V18" s="12"/>
    </row>
    <row r="19" spans="1:31" ht="28.5" customHeight="1" x14ac:dyDescent="0.25">
      <c r="A19" s="1146" t="s">
        <v>71</v>
      </c>
      <c r="B19" s="1143" t="s">
        <v>103</v>
      </c>
      <c r="C19" s="1143"/>
      <c r="D19" s="1143"/>
      <c r="E19" s="1153" t="s">
        <v>206</v>
      </c>
      <c r="F19" s="1151"/>
      <c r="G19" s="1152"/>
      <c r="H19" s="1137" t="s">
        <v>208</v>
      </c>
      <c r="I19" s="1138"/>
      <c r="J19" s="1139"/>
      <c r="K19" s="1151" t="s">
        <v>192</v>
      </c>
      <c r="L19" s="1151"/>
      <c r="M19" s="1152"/>
      <c r="N19" s="125"/>
      <c r="O19" s="125"/>
      <c r="P19" s="125"/>
      <c r="Q19" s="125"/>
      <c r="R19" s="125"/>
      <c r="S19" s="125"/>
      <c r="T19" s="125"/>
      <c r="U19" s="12"/>
      <c r="V19" s="12"/>
    </row>
    <row r="20" spans="1:31" ht="44.25" customHeight="1" x14ac:dyDescent="0.25">
      <c r="A20" s="1147"/>
      <c r="B20" s="1144"/>
      <c r="C20" s="1144"/>
      <c r="D20" s="1144"/>
      <c r="E20" s="757" t="s">
        <v>323</v>
      </c>
      <c r="F20" s="758" t="s">
        <v>207</v>
      </c>
      <c r="G20" s="759" t="s">
        <v>639</v>
      </c>
      <c r="H20" s="757" t="s">
        <v>197</v>
      </c>
      <c r="I20" s="758" t="s">
        <v>207</v>
      </c>
      <c r="J20" s="759" t="s">
        <v>639</v>
      </c>
      <c r="K20" s="751" t="s">
        <v>197</v>
      </c>
      <c r="L20" s="760" t="s">
        <v>207</v>
      </c>
      <c r="M20" s="759" t="s">
        <v>639</v>
      </c>
      <c r="N20" s="125"/>
      <c r="O20" s="125"/>
      <c r="P20" s="125"/>
      <c r="Q20" s="125"/>
      <c r="R20" s="125"/>
      <c r="S20" s="125"/>
      <c r="T20" s="125"/>
      <c r="U20" s="125"/>
      <c r="V20" s="125"/>
      <c r="W20" s="125"/>
      <c r="X20" s="125"/>
      <c r="Y20" s="125"/>
      <c r="Z20" s="125"/>
      <c r="AA20" s="125"/>
      <c r="AB20" s="125"/>
      <c r="AC20" s="125"/>
      <c r="AD20" s="125"/>
      <c r="AE20" s="125"/>
    </row>
    <row r="21" spans="1:31" s="29" customFormat="1" ht="25.5" customHeight="1" thickBot="1" x14ac:dyDescent="0.3">
      <c r="A21" s="1148"/>
      <c r="B21" s="1145"/>
      <c r="C21" s="1145"/>
      <c r="D21" s="1145"/>
      <c r="E21" s="45">
        <v>1</v>
      </c>
      <c r="F21" s="118">
        <v>2</v>
      </c>
      <c r="G21" s="120" t="s">
        <v>638</v>
      </c>
      <c r="H21" s="45">
        <v>4</v>
      </c>
      <c r="I21" s="118">
        <v>5</v>
      </c>
      <c r="J21" s="120" t="s">
        <v>640</v>
      </c>
      <c r="K21" s="123">
        <v>7</v>
      </c>
      <c r="L21" s="119">
        <v>8</v>
      </c>
      <c r="M21" s="120" t="s">
        <v>641</v>
      </c>
      <c r="N21" s="128"/>
      <c r="O21" s="125"/>
      <c r="P21" s="125"/>
      <c r="Q21" s="125"/>
      <c r="R21" s="125"/>
      <c r="S21" s="128"/>
      <c r="T21" s="128"/>
      <c r="U21" s="128"/>
      <c r="V21" s="128"/>
      <c r="W21" s="128"/>
      <c r="X21" s="128"/>
      <c r="Y21" s="128"/>
      <c r="Z21" s="128"/>
      <c r="AA21" s="128"/>
      <c r="AB21" s="128"/>
      <c r="AC21" s="128"/>
      <c r="AD21" s="128"/>
      <c r="AE21" s="128"/>
    </row>
    <row r="22" spans="1:31" ht="13.5" customHeight="1" x14ac:dyDescent="0.25">
      <c r="A22" s="113">
        <v>1</v>
      </c>
      <c r="B22" s="1173" t="s">
        <v>200</v>
      </c>
      <c r="C22" s="1163" t="s">
        <v>325</v>
      </c>
      <c r="D22" s="117" t="s">
        <v>642</v>
      </c>
      <c r="E22" s="915">
        <v>0</v>
      </c>
      <c r="F22" s="621">
        <v>0</v>
      </c>
      <c r="G22" s="912">
        <f>IFERROR(F22/E22/12*1000,0)</f>
        <v>0</v>
      </c>
      <c r="H22" s="915">
        <v>0</v>
      </c>
      <c r="I22" s="621">
        <v>0</v>
      </c>
      <c r="J22" s="761">
        <f t="shared" ref="J22:J32" si="1">IFERROR(I22/H22/12*1000,0)</f>
        <v>0</v>
      </c>
      <c r="K22" s="918">
        <f>E22+H22</f>
        <v>0</v>
      </c>
      <c r="L22" s="621">
        <f>F22+I22</f>
        <v>0</v>
      </c>
      <c r="M22" s="761">
        <f t="shared" ref="M22:M33" si="2">IFERROR(L22/K22/12*1000,0)</f>
        <v>0</v>
      </c>
      <c r="N22" s="125"/>
      <c r="O22" s="125"/>
      <c r="P22" s="125"/>
      <c r="Q22" s="125"/>
      <c r="R22" s="125"/>
      <c r="S22" s="125"/>
      <c r="T22" s="125"/>
      <c r="U22" s="125"/>
      <c r="V22" s="125"/>
      <c r="W22" s="125"/>
      <c r="X22" s="125"/>
      <c r="Y22" s="125"/>
      <c r="Z22" s="125"/>
      <c r="AA22" s="125"/>
      <c r="AB22" s="125"/>
      <c r="AC22" s="125"/>
      <c r="AD22" s="125"/>
      <c r="AE22" s="125"/>
    </row>
    <row r="23" spans="1:31" ht="13.5" customHeight="1" x14ac:dyDescent="0.25">
      <c r="A23" s="752">
        <v>2</v>
      </c>
      <c r="B23" s="1174"/>
      <c r="C23" s="1163"/>
      <c r="D23" s="117" t="s">
        <v>186</v>
      </c>
      <c r="E23" s="915">
        <v>2.81</v>
      </c>
      <c r="F23" s="621">
        <v>1588</v>
      </c>
      <c r="G23" s="912">
        <v>47169</v>
      </c>
      <c r="H23" s="915">
        <v>0</v>
      </c>
      <c r="I23" s="621">
        <v>29</v>
      </c>
      <c r="J23" s="761">
        <f t="shared" si="1"/>
        <v>0</v>
      </c>
      <c r="K23" s="918">
        <f>E23+H23</f>
        <v>2.81</v>
      </c>
      <c r="L23" s="621">
        <f>F23+I23</f>
        <v>1617</v>
      </c>
      <c r="M23" s="761">
        <v>48025</v>
      </c>
      <c r="N23" s="125"/>
      <c r="O23" s="125"/>
      <c r="P23" s="125"/>
      <c r="Q23" s="125"/>
      <c r="R23" s="125"/>
      <c r="S23" s="125"/>
      <c r="T23" s="125"/>
      <c r="U23" s="125"/>
      <c r="V23" s="125"/>
      <c r="W23" s="125"/>
      <c r="X23" s="125"/>
      <c r="Y23" s="125"/>
      <c r="Z23" s="125"/>
      <c r="AA23" s="125"/>
      <c r="AB23" s="125"/>
      <c r="AC23" s="125"/>
      <c r="AD23" s="125"/>
      <c r="AE23" s="125"/>
    </row>
    <row r="24" spans="1:31" ht="14.25" customHeight="1" x14ac:dyDescent="0.25">
      <c r="A24" s="54">
        <v>3</v>
      </c>
      <c r="B24" s="1174"/>
      <c r="C24" s="1163"/>
      <c r="D24" s="109" t="s">
        <v>187</v>
      </c>
      <c r="E24" s="916">
        <v>8.1300000000000008</v>
      </c>
      <c r="F24" s="623">
        <v>4927</v>
      </c>
      <c r="G24" s="914">
        <v>50520</v>
      </c>
      <c r="H24" s="916">
        <v>0.39</v>
      </c>
      <c r="I24" s="550">
        <v>292</v>
      </c>
      <c r="J24" s="762">
        <v>63072</v>
      </c>
      <c r="K24" s="919">
        <f t="shared" ref="K24:K32" si="3">E24+H24</f>
        <v>8.5200000000000014</v>
      </c>
      <c r="L24" s="550">
        <f t="shared" ref="L24:L32" si="4">F24+I24</f>
        <v>5219</v>
      </c>
      <c r="M24" s="762">
        <v>51089</v>
      </c>
      <c r="N24" s="125"/>
      <c r="O24" s="125"/>
      <c r="P24" s="125"/>
      <c r="Q24" s="125"/>
      <c r="R24" s="125"/>
      <c r="S24" s="125"/>
      <c r="T24" s="125"/>
      <c r="U24" s="125"/>
      <c r="V24" s="125"/>
      <c r="W24" s="125"/>
      <c r="X24" s="125"/>
      <c r="Y24" s="125"/>
      <c r="Z24" s="125"/>
      <c r="AA24" s="125"/>
      <c r="AB24" s="125"/>
      <c r="AC24" s="125"/>
      <c r="AD24" s="125"/>
      <c r="AE24" s="125"/>
    </row>
    <row r="25" spans="1:31" ht="15" customHeight="1" x14ac:dyDescent="0.25">
      <c r="A25" s="54">
        <v>4</v>
      </c>
      <c r="B25" s="1174"/>
      <c r="C25" s="1163"/>
      <c r="D25" s="109" t="s">
        <v>188</v>
      </c>
      <c r="E25" s="916">
        <v>16.739999999999998</v>
      </c>
      <c r="F25" s="550">
        <v>7656</v>
      </c>
      <c r="G25" s="914">
        <v>38101</v>
      </c>
      <c r="H25" s="916">
        <v>1.72</v>
      </c>
      <c r="I25" s="550">
        <v>844</v>
      </c>
      <c r="J25" s="762">
        <v>40929</v>
      </c>
      <c r="K25" s="919">
        <f t="shared" si="3"/>
        <v>18.459999999999997</v>
      </c>
      <c r="L25" s="550">
        <v>8499</v>
      </c>
      <c r="M25" s="762">
        <v>38364</v>
      </c>
      <c r="N25" s="125"/>
      <c r="O25" s="125"/>
      <c r="P25" s="125"/>
      <c r="Q25" s="125"/>
      <c r="R25" s="125"/>
      <c r="S25" s="125"/>
      <c r="T25" s="125"/>
      <c r="U25" s="125"/>
      <c r="V25" s="125"/>
      <c r="W25" s="125"/>
      <c r="X25" s="125"/>
      <c r="Y25" s="125"/>
      <c r="Z25" s="125"/>
      <c r="AA25" s="125"/>
      <c r="AB25" s="125"/>
      <c r="AC25" s="125"/>
      <c r="AD25" s="125"/>
      <c r="AE25" s="125"/>
    </row>
    <row r="26" spans="1:31" ht="15" customHeight="1" x14ac:dyDescent="0.25">
      <c r="A26" s="54">
        <v>5</v>
      </c>
      <c r="B26" s="1174"/>
      <c r="C26" s="1163"/>
      <c r="D26" s="109" t="s">
        <v>189</v>
      </c>
      <c r="E26" s="916">
        <v>0.15</v>
      </c>
      <c r="F26" s="550">
        <v>51</v>
      </c>
      <c r="G26" s="914">
        <v>28766</v>
      </c>
      <c r="H26" s="916">
        <v>0</v>
      </c>
      <c r="I26" s="550">
        <v>1</v>
      </c>
      <c r="J26" s="762">
        <f t="shared" si="1"/>
        <v>0</v>
      </c>
      <c r="K26" s="919">
        <f t="shared" si="3"/>
        <v>0.15</v>
      </c>
      <c r="L26" s="550">
        <f t="shared" si="4"/>
        <v>52</v>
      </c>
      <c r="M26" s="762">
        <v>29326</v>
      </c>
      <c r="N26" s="125"/>
      <c r="O26" s="125"/>
      <c r="P26" s="125"/>
      <c r="Q26" s="125"/>
      <c r="R26" s="125"/>
      <c r="S26" s="125"/>
      <c r="T26" s="125"/>
      <c r="U26" s="125"/>
      <c r="V26" s="125"/>
      <c r="W26" s="125"/>
      <c r="X26" s="125"/>
      <c r="Y26" s="125"/>
      <c r="Z26" s="125"/>
      <c r="AA26" s="125"/>
      <c r="AB26" s="125"/>
      <c r="AC26" s="125"/>
      <c r="AD26" s="125"/>
      <c r="AE26" s="125"/>
    </row>
    <row r="27" spans="1:31" ht="15" customHeight="1" x14ac:dyDescent="0.25">
      <c r="A27" s="54">
        <v>6</v>
      </c>
      <c r="B27" s="1174"/>
      <c r="C27" s="1163"/>
      <c r="D27" s="109" t="s">
        <v>190</v>
      </c>
      <c r="E27" s="916">
        <v>0</v>
      </c>
      <c r="F27" s="550">
        <v>0</v>
      </c>
      <c r="G27" s="914">
        <f t="shared" ref="G27:G32" si="5">IFERROR(F27/E27/12*1000,0)</f>
        <v>0</v>
      </c>
      <c r="H27" s="916">
        <v>0</v>
      </c>
      <c r="I27" s="550">
        <v>0</v>
      </c>
      <c r="J27" s="762">
        <f t="shared" si="1"/>
        <v>0</v>
      </c>
      <c r="K27" s="919">
        <f t="shared" si="3"/>
        <v>0</v>
      </c>
      <c r="L27" s="550">
        <f t="shared" si="4"/>
        <v>0</v>
      </c>
      <c r="M27" s="762">
        <f t="shared" si="2"/>
        <v>0</v>
      </c>
      <c r="N27" s="125"/>
      <c r="O27" s="125"/>
      <c r="P27" s="125"/>
      <c r="Q27" s="125"/>
      <c r="R27" s="125"/>
      <c r="S27" s="125"/>
      <c r="T27" s="125"/>
      <c r="U27" s="125"/>
      <c r="V27" s="125"/>
      <c r="W27" s="125"/>
      <c r="X27" s="125"/>
      <c r="Y27" s="125"/>
      <c r="Z27" s="125"/>
      <c r="AA27" s="125"/>
      <c r="AB27" s="125"/>
      <c r="AC27" s="125"/>
      <c r="AD27" s="125"/>
      <c r="AE27" s="125"/>
    </row>
    <row r="28" spans="1:31" ht="15" customHeight="1" x14ac:dyDescent="0.25">
      <c r="A28" s="54">
        <v>7</v>
      </c>
      <c r="B28" s="1174"/>
      <c r="C28" s="1164"/>
      <c r="D28" s="137" t="s">
        <v>192</v>
      </c>
      <c r="E28" s="916">
        <v>27.83</v>
      </c>
      <c r="F28" s="550">
        <v>14222</v>
      </c>
      <c r="G28" s="914">
        <v>42593</v>
      </c>
      <c r="H28" s="916">
        <v>2.1</v>
      </c>
      <c r="I28" s="550">
        <v>1166</v>
      </c>
      <c r="J28" s="762">
        <v>46171</v>
      </c>
      <c r="K28" s="919">
        <f t="shared" si="3"/>
        <v>29.93</v>
      </c>
      <c r="L28" s="550">
        <f t="shared" si="4"/>
        <v>15388</v>
      </c>
      <c r="M28" s="762">
        <f t="shared" si="2"/>
        <v>42844.414745517322</v>
      </c>
      <c r="N28" s="125"/>
      <c r="O28" s="125"/>
      <c r="P28" s="125"/>
      <c r="Q28" s="125"/>
      <c r="R28" s="125"/>
      <c r="S28" s="125"/>
      <c r="T28" s="125"/>
      <c r="U28" s="125"/>
      <c r="V28" s="125"/>
      <c r="W28" s="125"/>
      <c r="X28" s="125"/>
      <c r="Y28" s="125"/>
      <c r="Z28" s="125"/>
      <c r="AA28" s="125"/>
      <c r="AB28" s="125"/>
      <c r="AC28" s="125"/>
      <c r="AD28" s="125"/>
      <c r="AE28" s="125"/>
    </row>
    <row r="29" spans="1:31" ht="15" customHeight="1" x14ac:dyDescent="0.25">
      <c r="A29" s="54">
        <v>8</v>
      </c>
      <c r="B29" s="1174"/>
      <c r="C29" s="1123" t="s">
        <v>326</v>
      </c>
      <c r="D29" s="1124"/>
      <c r="E29" s="916">
        <v>1.03</v>
      </c>
      <c r="F29" s="550">
        <v>489</v>
      </c>
      <c r="G29" s="914">
        <v>39473</v>
      </c>
      <c r="H29" s="916">
        <v>2.8</v>
      </c>
      <c r="I29" s="550">
        <v>1171</v>
      </c>
      <c r="J29" s="762">
        <v>34840</v>
      </c>
      <c r="K29" s="919">
        <f t="shared" si="3"/>
        <v>3.83</v>
      </c>
      <c r="L29" s="550">
        <f t="shared" si="4"/>
        <v>1660</v>
      </c>
      <c r="M29" s="762">
        <v>36088</v>
      </c>
      <c r="N29" s="125"/>
      <c r="O29" s="125"/>
      <c r="P29" s="125"/>
      <c r="Q29" s="125"/>
      <c r="R29" s="125"/>
      <c r="S29" s="125"/>
      <c r="T29" s="125"/>
      <c r="U29" s="125"/>
      <c r="V29" s="125"/>
      <c r="W29" s="125"/>
      <c r="X29" s="125"/>
      <c r="Y29" s="125"/>
      <c r="Z29" s="125"/>
      <c r="AA29" s="125"/>
      <c r="AB29" s="125"/>
      <c r="AC29" s="125"/>
      <c r="AD29" s="125"/>
      <c r="AE29" s="125"/>
    </row>
    <row r="30" spans="1:31" ht="15" customHeight="1" x14ac:dyDescent="0.25">
      <c r="A30" s="54">
        <v>9</v>
      </c>
      <c r="B30" s="1110"/>
      <c r="C30" s="1121" t="s">
        <v>327</v>
      </c>
      <c r="D30" s="1122"/>
      <c r="E30" s="916">
        <v>18.75</v>
      </c>
      <c r="F30" s="550">
        <v>6284</v>
      </c>
      <c r="G30" s="914">
        <v>27931</v>
      </c>
      <c r="H30" s="916">
        <v>2.17</v>
      </c>
      <c r="I30" s="550">
        <v>753</v>
      </c>
      <c r="J30" s="762">
        <v>28912</v>
      </c>
      <c r="K30" s="919">
        <f t="shared" si="3"/>
        <v>20.92</v>
      </c>
      <c r="L30" s="550">
        <f t="shared" si="4"/>
        <v>7037</v>
      </c>
      <c r="M30" s="762">
        <v>28033</v>
      </c>
      <c r="N30" s="125"/>
      <c r="O30" s="125"/>
      <c r="P30" s="125"/>
      <c r="Q30" s="125"/>
      <c r="R30" s="125"/>
      <c r="S30" s="125"/>
      <c r="T30" s="125"/>
      <c r="U30" s="125"/>
      <c r="V30" s="125"/>
      <c r="W30" s="125"/>
      <c r="X30" s="125"/>
      <c r="Y30" s="125"/>
      <c r="Z30" s="125"/>
      <c r="AA30" s="125"/>
      <c r="AB30" s="125"/>
      <c r="AC30" s="125"/>
      <c r="AD30" s="125"/>
      <c r="AE30" s="125"/>
    </row>
    <row r="31" spans="1:31" ht="15" customHeight="1" x14ac:dyDescent="0.25">
      <c r="A31" s="54">
        <v>10</v>
      </c>
      <c r="B31" s="1171" t="s">
        <v>104</v>
      </c>
      <c r="C31" s="1171"/>
      <c r="D31" s="1171"/>
      <c r="E31" s="916"/>
      <c r="F31" s="550"/>
      <c r="G31" s="914">
        <f t="shared" si="5"/>
        <v>0</v>
      </c>
      <c r="H31" s="916">
        <v>0</v>
      </c>
      <c r="I31" s="550">
        <v>0</v>
      </c>
      <c r="J31" s="762">
        <f t="shared" si="1"/>
        <v>0</v>
      </c>
      <c r="K31" s="919">
        <f t="shared" si="3"/>
        <v>0</v>
      </c>
      <c r="L31" s="550">
        <f t="shared" si="4"/>
        <v>0</v>
      </c>
      <c r="M31" s="762">
        <f t="shared" si="2"/>
        <v>0</v>
      </c>
      <c r="N31" s="125"/>
      <c r="O31" s="125"/>
      <c r="P31" s="125"/>
      <c r="Q31" s="125"/>
      <c r="R31" s="125"/>
      <c r="S31" s="125"/>
      <c r="T31" s="125"/>
      <c r="U31" s="125"/>
      <c r="V31" s="125"/>
      <c r="W31" s="125"/>
      <c r="X31" s="125"/>
      <c r="Y31" s="125"/>
      <c r="Z31" s="125"/>
      <c r="AA31" s="125"/>
      <c r="AB31" s="125"/>
      <c r="AC31" s="125"/>
      <c r="AD31" s="125"/>
      <c r="AE31" s="125"/>
    </row>
    <row r="32" spans="1:31" ht="15" customHeight="1" thickBot="1" x14ac:dyDescent="0.3">
      <c r="A32" s="122">
        <v>11</v>
      </c>
      <c r="B32" s="1172" t="s">
        <v>199</v>
      </c>
      <c r="C32" s="1172"/>
      <c r="D32" s="1172"/>
      <c r="E32" s="917"/>
      <c r="F32" s="625"/>
      <c r="G32" s="909">
        <f t="shared" si="5"/>
        <v>0</v>
      </c>
      <c r="H32" s="917">
        <v>0</v>
      </c>
      <c r="I32" s="625">
        <v>0</v>
      </c>
      <c r="J32" s="763">
        <f t="shared" si="1"/>
        <v>0</v>
      </c>
      <c r="K32" s="894">
        <f t="shared" si="3"/>
        <v>0</v>
      </c>
      <c r="L32" s="625">
        <f t="shared" si="4"/>
        <v>0</v>
      </c>
      <c r="M32" s="763">
        <f t="shared" si="2"/>
        <v>0</v>
      </c>
      <c r="N32" s="125"/>
      <c r="O32" s="125"/>
      <c r="P32" s="125"/>
      <c r="Q32" s="125"/>
      <c r="R32" s="125"/>
      <c r="S32" s="125"/>
      <c r="T32" s="125"/>
      <c r="U32" s="125"/>
      <c r="V32" s="125"/>
      <c r="W32" s="125"/>
      <c r="X32" s="125"/>
      <c r="Y32" s="125"/>
      <c r="Z32" s="125"/>
      <c r="AA32" s="125"/>
      <c r="AB32" s="125"/>
      <c r="AC32" s="125"/>
      <c r="AD32" s="125"/>
      <c r="AE32" s="125"/>
    </row>
    <row r="33" spans="1:31" s="46" customFormat="1" ht="15" customHeight="1" thickBot="1" x14ac:dyDescent="0.3">
      <c r="A33" s="121">
        <v>12</v>
      </c>
      <c r="B33" s="1170" t="s">
        <v>192</v>
      </c>
      <c r="C33" s="1170"/>
      <c r="D33" s="1170"/>
      <c r="E33" s="920">
        <f>E28+E29+E30+E31+E32</f>
        <v>47.61</v>
      </c>
      <c r="F33" s="626">
        <f t="shared" ref="F33:L33" si="6">F28+F29+F30+F31+F32</f>
        <v>20995</v>
      </c>
      <c r="G33" s="893">
        <v>36751</v>
      </c>
      <c r="H33" s="920">
        <f t="shared" si="6"/>
        <v>7.07</v>
      </c>
      <c r="I33" s="626">
        <f t="shared" si="6"/>
        <v>3090</v>
      </c>
      <c r="J33" s="764">
        <v>36391</v>
      </c>
      <c r="K33" s="921">
        <f t="shared" si="6"/>
        <v>54.68</v>
      </c>
      <c r="L33" s="626">
        <f t="shared" si="6"/>
        <v>24085</v>
      </c>
      <c r="M33" s="764">
        <f t="shared" si="2"/>
        <v>36705.98634479395</v>
      </c>
      <c r="N33" s="125"/>
      <c r="O33" s="125"/>
      <c r="P33" s="125"/>
      <c r="Q33" s="125"/>
      <c r="R33" s="125"/>
      <c r="S33" s="125"/>
      <c r="T33" s="125"/>
      <c r="U33" s="127"/>
      <c r="V33" s="127"/>
      <c r="W33" s="127"/>
      <c r="X33" s="127"/>
      <c r="Y33" s="127"/>
      <c r="Z33" s="127"/>
      <c r="AA33" s="127"/>
      <c r="AB33" s="127"/>
      <c r="AC33" s="127"/>
      <c r="AD33" s="127"/>
      <c r="AE33" s="127"/>
    </row>
    <row r="34" spans="1:31" s="125" customFormat="1" ht="15" customHeight="1" x14ac:dyDescent="0.25"/>
    <row r="35" spans="1:31" s="129" customFormat="1" ht="12.75" customHeight="1" x14ac:dyDescent="0.25">
      <c r="A35" s="129" t="s">
        <v>210</v>
      </c>
    </row>
    <row r="36" spans="1:31" s="129" customFormat="1" ht="42" customHeight="1" x14ac:dyDescent="0.25">
      <c r="A36" s="1024" t="s">
        <v>424</v>
      </c>
      <c r="B36" s="1025"/>
      <c r="C36" s="1025"/>
      <c r="D36" s="1025"/>
      <c r="E36" s="1025"/>
      <c r="F36" s="1025"/>
      <c r="G36" s="1025"/>
      <c r="H36" s="1025"/>
      <c r="I36" s="1025"/>
      <c r="J36" s="1025"/>
      <c r="K36" s="1025"/>
      <c r="L36" s="1025"/>
      <c r="M36" s="1025"/>
    </row>
    <row r="37" spans="1:31" s="129" customFormat="1" ht="15.75" customHeight="1" x14ac:dyDescent="0.25">
      <c r="A37" s="1024" t="s">
        <v>386</v>
      </c>
      <c r="B37" s="1025"/>
      <c r="C37" s="1025"/>
      <c r="D37" s="1025"/>
      <c r="E37" s="1025"/>
      <c r="F37" s="1025"/>
      <c r="G37" s="1025"/>
      <c r="H37" s="1025"/>
      <c r="I37" s="1025"/>
      <c r="J37" s="1025"/>
      <c r="K37" s="1025"/>
      <c r="L37" s="1025"/>
      <c r="M37" s="1025"/>
    </row>
    <row r="38" spans="1:31" s="129" customFormat="1" ht="43.5" customHeight="1" x14ac:dyDescent="0.25">
      <c r="A38" s="1024" t="s">
        <v>324</v>
      </c>
      <c r="B38" s="1025"/>
      <c r="C38" s="1025"/>
      <c r="D38" s="1025"/>
      <c r="E38" s="1025"/>
      <c r="F38" s="1025"/>
      <c r="G38" s="1025"/>
      <c r="H38" s="1025"/>
      <c r="I38" s="1025"/>
      <c r="J38" s="1025"/>
      <c r="K38" s="1025"/>
      <c r="L38" s="1025"/>
      <c r="M38" s="1025"/>
    </row>
    <row r="39" spans="1:31" s="129" customFormat="1" ht="105.75" customHeight="1" x14ac:dyDescent="0.25">
      <c r="A39" s="1024" t="s">
        <v>484</v>
      </c>
      <c r="B39" s="1025"/>
      <c r="C39" s="1025"/>
      <c r="D39" s="1025"/>
      <c r="E39" s="1025"/>
      <c r="F39" s="1025"/>
      <c r="G39" s="1025"/>
      <c r="H39" s="1025"/>
      <c r="I39" s="1025"/>
      <c r="J39" s="1025"/>
      <c r="K39" s="1025"/>
      <c r="L39" s="1025"/>
      <c r="M39" s="1025"/>
    </row>
    <row r="40" spans="1:31" s="129" customFormat="1" ht="15.75" customHeight="1" x14ac:dyDescent="0.25">
      <c r="A40" s="1024" t="s">
        <v>328</v>
      </c>
      <c r="B40" s="1025"/>
      <c r="C40" s="1025"/>
      <c r="D40" s="1025"/>
      <c r="E40" s="1025"/>
      <c r="F40" s="1025"/>
      <c r="G40" s="1025"/>
      <c r="H40" s="1025"/>
      <c r="I40" s="1025"/>
      <c r="J40" s="1025"/>
      <c r="K40" s="1025"/>
      <c r="L40" s="1025"/>
      <c r="M40" s="1025"/>
    </row>
    <row r="41" spans="1:31" s="129" customFormat="1" ht="29.25" customHeight="1" x14ac:dyDescent="0.25">
      <c r="A41" s="1024" t="s">
        <v>483</v>
      </c>
      <c r="B41" s="1025"/>
      <c r="C41" s="1025"/>
      <c r="D41" s="1025"/>
      <c r="E41" s="1025"/>
      <c r="F41" s="1025"/>
      <c r="G41" s="1025"/>
      <c r="H41" s="1025"/>
      <c r="I41" s="1025"/>
      <c r="J41" s="1025"/>
      <c r="K41" s="1025"/>
      <c r="L41" s="1025"/>
      <c r="M41" s="1025"/>
    </row>
    <row r="42" spans="1:31" s="129" customFormat="1" ht="16.5" customHeight="1" x14ac:dyDescent="0.25">
      <c r="A42" s="1024" t="s">
        <v>650</v>
      </c>
      <c r="B42" s="1025"/>
      <c r="C42" s="1025"/>
      <c r="D42" s="1025"/>
      <c r="E42" s="1025"/>
      <c r="F42" s="1025"/>
      <c r="G42" s="1025"/>
      <c r="H42" s="1025"/>
      <c r="I42" s="1025"/>
      <c r="J42" s="1025"/>
      <c r="K42" s="1025"/>
      <c r="L42" s="1025"/>
      <c r="M42" s="1025"/>
    </row>
    <row r="43" spans="1:31" s="129" customFormat="1" ht="27" customHeight="1" x14ac:dyDescent="0.25">
      <c r="A43" s="1024" t="s">
        <v>651</v>
      </c>
      <c r="B43" s="1025"/>
      <c r="C43" s="1025"/>
      <c r="D43" s="1025"/>
      <c r="E43" s="1025"/>
      <c r="F43" s="1025"/>
      <c r="G43" s="1025"/>
      <c r="H43" s="1025"/>
      <c r="I43" s="1025"/>
      <c r="J43" s="1025"/>
      <c r="K43" s="1025"/>
      <c r="L43" s="1025"/>
      <c r="M43" s="1025"/>
    </row>
    <row r="44" spans="1:31" s="125" customFormat="1" ht="15" customHeight="1" x14ac:dyDescent="0.25"/>
    <row r="45" spans="1:31" s="125" customFormat="1" ht="15" x14ac:dyDescent="0.25"/>
    <row r="46" spans="1:31" s="125" customFormat="1" ht="12.75" customHeight="1" x14ac:dyDescent="0.25"/>
    <row r="47" spans="1:31" s="125" customFormat="1" ht="15.75" customHeight="1" x14ac:dyDescent="0.25"/>
    <row r="48" spans="1:31" s="125" customFormat="1" ht="24.75" customHeight="1" x14ac:dyDescent="0.25"/>
    <row r="49" spans="1:22" s="125" customFormat="1" ht="24" customHeight="1" x14ac:dyDescent="0.25"/>
    <row r="50" spans="1:22" s="125" customFormat="1" ht="37.5" customHeight="1" x14ac:dyDescent="0.25"/>
    <row r="51" spans="1:22" s="125" customFormat="1" ht="15.75" customHeight="1" x14ac:dyDescent="0.25"/>
    <row r="52" spans="1:22" s="125" customFormat="1" ht="15.75" customHeight="1" x14ac:dyDescent="0.25"/>
    <row r="53" spans="1:22" s="125" customFormat="1" ht="15" customHeight="1" x14ac:dyDescent="0.25"/>
    <row r="54" spans="1:22" s="125" customFormat="1" ht="14.25" customHeight="1" x14ac:dyDescent="0.25"/>
    <row r="55" spans="1:22" s="125" customFormat="1" ht="16.5" customHeight="1" x14ac:dyDescent="0.25"/>
    <row r="56" spans="1:22" s="125" customFormat="1" ht="18.75" customHeight="1" x14ac:dyDescent="0.25"/>
    <row r="57" spans="1:22" x14ac:dyDescent="0.25">
      <c r="A57" s="51"/>
      <c r="B57" s="55"/>
      <c r="C57" s="55"/>
      <c r="D57" s="55"/>
      <c r="E57" s="55"/>
      <c r="F57" s="55"/>
      <c r="G57" s="55"/>
      <c r="H57" s="55"/>
      <c r="I57" s="30"/>
      <c r="J57" s="30"/>
      <c r="K57" s="30"/>
      <c r="L57" s="30"/>
      <c r="M57" s="30"/>
      <c r="N57" s="30"/>
      <c r="O57" s="12"/>
      <c r="P57" s="12"/>
      <c r="Q57" s="12"/>
      <c r="R57" s="12"/>
      <c r="S57" s="12"/>
      <c r="T57" s="12"/>
      <c r="U57" s="12"/>
      <c r="V57" s="12"/>
    </row>
    <row r="58" spans="1:22" ht="15.75" customHeight="1" x14ac:dyDescent="0.25">
      <c r="A58" s="1107"/>
      <c r="B58" s="1107"/>
      <c r="C58" s="1107"/>
      <c r="D58" s="1107"/>
      <c r="E58" s="1107"/>
      <c r="F58" s="1107"/>
      <c r="G58" s="1107"/>
      <c r="H58" s="1107"/>
      <c r="I58" s="1107"/>
      <c r="J58" s="1107"/>
      <c r="K58" s="1107"/>
      <c r="L58" s="1107"/>
      <c r="M58" s="1107"/>
      <c r="N58" s="1107"/>
      <c r="O58" s="1107"/>
      <c r="P58" s="1107"/>
      <c r="Q58" s="1107"/>
      <c r="R58" s="1107"/>
      <c r="S58" s="1107"/>
      <c r="T58" s="12"/>
      <c r="U58" s="12"/>
      <c r="V58" s="12"/>
    </row>
    <row r="59" spans="1:22" ht="15.75" x14ac:dyDescent="0.25">
      <c r="A59" s="56"/>
      <c r="B59" s="57"/>
      <c r="C59" s="57"/>
      <c r="D59" s="57"/>
      <c r="E59" s="57"/>
      <c r="F59" s="57"/>
      <c r="G59" s="57"/>
      <c r="H59" s="57"/>
      <c r="I59" s="32"/>
      <c r="J59" s="32"/>
      <c r="K59" s="32"/>
      <c r="L59" s="32"/>
      <c r="M59" s="32"/>
      <c r="N59" s="32"/>
    </row>
    <row r="60" spans="1:22" x14ac:dyDescent="0.25">
      <c r="A60" s="32"/>
      <c r="B60" s="57"/>
      <c r="C60" s="57"/>
      <c r="D60" s="57"/>
      <c r="E60" s="57"/>
      <c r="F60" s="57"/>
      <c r="G60" s="57"/>
      <c r="H60" s="57"/>
      <c r="I60" s="32"/>
      <c r="J60" s="32"/>
      <c r="K60" s="32"/>
      <c r="L60" s="32"/>
      <c r="M60" s="32"/>
      <c r="N60" s="32"/>
    </row>
    <row r="61" spans="1:22" x14ac:dyDescent="0.25">
      <c r="A61" s="58"/>
      <c r="B61" s="59"/>
      <c r="C61" s="59"/>
      <c r="D61" s="59"/>
      <c r="E61" s="59"/>
      <c r="F61" s="59"/>
      <c r="G61" s="59"/>
      <c r="H61" s="59"/>
      <c r="I61" s="58"/>
      <c r="J61" s="58"/>
      <c r="K61" s="58"/>
      <c r="L61" s="58"/>
      <c r="M61" s="58"/>
      <c r="N61" s="58"/>
    </row>
    <row r="62" spans="1:22" x14ac:dyDescent="0.25">
      <c r="A62" s="58"/>
      <c r="B62" s="59"/>
      <c r="C62" s="59"/>
      <c r="D62" s="59"/>
      <c r="E62" s="59"/>
      <c r="F62" s="59"/>
      <c r="G62" s="59"/>
      <c r="H62" s="59"/>
      <c r="I62" s="58"/>
      <c r="J62" s="58"/>
      <c r="K62" s="58"/>
      <c r="L62" s="58"/>
      <c r="M62" s="58"/>
      <c r="N62" s="58"/>
    </row>
    <row r="63" spans="1:22" x14ac:dyDescent="0.25">
      <c r="A63" s="58"/>
      <c r="B63" s="59"/>
      <c r="C63" s="59"/>
      <c r="D63" s="59"/>
      <c r="E63" s="59"/>
      <c r="F63" s="59"/>
      <c r="G63" s="59"/>
      <c r="H63" s="59"/>
      <c r="I63" s="58"/>
      <c r="J63" s="58"/>
      <c r="K63" s="58"/>
      <c r="L63" s="58"/>
      <c r="M63" s="58"/>
      <c r="N63" s="58"/>
    </row>
    <row r="64" spans="1:22" x14ac:dyDescent="0.25">
      <c r="A64" s="58"/>
      <c r="B64" s="59"/>
      <c r="C64" s="59"/>
      <c r="D64" s="59"/>
      <c r="E64" s="59"/>
      <c r="F64" s="59"/>
      <c r="G64" s="59"/>
      <c r="H64" s="59"/>
      <c r="I64" s="58"/>
      <c r="J64" s="58"/>
      <c r="K64" s="58"/>
      <c r="L64" s="58"/>
      <c r="M64" s="58"/>
      <c r="N64" s="58"/>
    </row>
    <row r="65" spans="1:14" x14ac:dyDescent="0.25">
      <c r="A65" s="58"/>
      <c r="B65" s="59"/>
      <c r="C65" s="59"/>
      <c r="D65" s="59"/>
      <c r="E65" s="59"/>
      <c r="F65" s="59"/>
      <c r="G65" s="59"/>
      <c r="H65" s="59"/>
      <c r="I65" s="58"/>
      <c r="J65" s="58"/>
      <c r="K65" s="58"/>
      <c r="L65" s="58"/>
      <c r="M65" s="58"/>
      <c r="N65" s="58"/>
    </row>
    <row r="66" spans="1:14" x14ac:dyDescent="0.25">
      <c r="A66" s="58"/>
      <c r="B66" s="59"/>
      <c r="C66" s="59"/>
      <c r="D66" s="59"/>
      <c r="E66" s="59"/>
      <c r="F66" s="59"/>
      <c r="G66" s="59"/>
      <c r="H66" s="59"/>
      <c r="I66" s="58"/>
      <c r="J66" s="58"/>
      <c r="K66" s="58"/>
      <c r="L66" s="58"/>
      <c r="M66" s="58"/>
      <c r="N66" s="58"/>
    </row>
    <row r="67" spans="1:14" x14ac:dyDescent="0.25">
      <c r="A67" s="58"/>
      <c r="B67" s="59"/>
      <c r="C67" s="59"/>
      <c r="D67" s="59"/>
      <c r="E67" s="59"/>
      <c r="F67" s="59"/>
      <c r="G67" s="59"/>
      <c r="H67" s="59"/>
      <c r="I67" s="58"/>
      <c r="J67" s="58"/>
      <c r="K67" s="58"/>
      <c r="L67" s="58"/>
      <c r="M67" s="58"/>
      <c r="N67" s="58"/>
    </row>
    <row r="68" spans="1:14" x14ac:dyDescent="0.25">
      <c r="A68" s="58"/>
      <c r="B68" s="59"/>
      <c r="C68" s="59"/>
      <c r="D68" s="59"/>
      <c r="E68" s="59"/>
      <c r="F68" s="59"/>
      <c r="G68" s="59"/>
      <c r="H68" s="59"/>
      <c r="I68" s="58"/>
      <c r="J68" s="58"/>
      <c r="K68" s="58"/>
      <c r="L68" s="58"/>
      <c r="M68" s="58"/>
      <c r="N68" s="58"/>
    </row>
    <row r="69" spans="1:14" x14ac:dyDescent="0.25">
      <c r="A69" s="58"/>
      <c r="B69" s="59"/>
      <c r="C69" s="59"/>
      <c r="D69" s="59"/>
      <c r="E69" s="59"/>
      <c r="F69" s="59"/>
      <c r="G69" s="59"/>
      <c r="H69" s="59"/>
      <c r="I69" s="58"/>
      <c r="J69" s="58"/>
      <c r="K69" s="58"/>
      <c r="L69" s="58"/>
      <c r="M69" s="58"/>
      <c r="N69" s="58"/>
    </row>
  </sheetData>
  <customSheetViews>
    <customSheetView guid="{2AF6EA2A-E5C5-45EB-B6C4-875AD1E4E056}" fitToPage="1">
      <pageMargins left="0.23622047244094491" right="0.27559055118110237" top="0.98425196850393704" bottom="0.98425196850393704" header="0.51181102362204722" footer="0.51181102362204722"/>
      <printOptions horizontalCentered="1"/>
      <pageSetup paperSize="9" scale="59" orientation="landscape" cellComments="asDisplayed" r:id="rId1"/>
      <headerFooter alignWithMargins="0"/>
    </customSheetView>
  </customSheetViews>
  <mergeCells count="44">
    <mergeCell ref="A42:M42"/>
    <mergeCell ref="C12:D12"/>
    <mergeCell ref="W6:X7"/>
    <mergeCell ref="C22:C28"/>
    <mergeCell ref="C11:D11"/>
    <mergeCell ref="G7:H7"/>
    <mergeCell ref="B13:D13"/>
    <mergeCell ref="U6:V7"/>
    <mergeCell ref="M6:P6"/>
    <mergeCell ref="A37:M37"/>
    <mergeCell ref="B33:D33"/>
    <mergeCell ref="B31:D31"/>
    <mergeCell ref="B32:D32"/>
    <mergeCell ref="B22:B30"/>
    <mergeCell ref="E5:X5"/>
    <mergeCell ref="B5:D9"/>
    <mergeCell ref="I6:L6"/>
    <mergeCell ref="A5:A9"/>
    <mergeCell ref="B19:D21"/>
    <mergeCell ref="A19:A21"/>
    <mergeCell ref="S6:T7"/>
    <mergeCell ref="C10:D10"/>
    <mergeCell ref="E6:H6"/>
    <mergeCell ref="H19:J19"/>
    <mergeCell ref="I7:J7"/>
    <mergeCell ref="K19:M19"/>
    <mergeCell ref="E19:G19"/>
    <mergeCell ref="B15:D15"/>
    <mergeCell ref="A58:S58"/>
    <mergeCell ref="K7:L7"/>
    <mergeCell ref="A39:M39"/>
    <mergeCell ref="B10:B12"/>
    <mergeCell ref="M7:N7"/>
    <mergeCell ref="B14:D14"/>
    <mergeCell ref="O7:P7"/>
    <mergeCell ref="E7:F7"/>
    <mergeCell ref="Q6:R7"/>
    <mergeCell ref="A43:M43"/>
    <mergeCell ref="A40:M40"/>
    <mergeCell ref="A41:M41"/>
    <mergeCell ref="A36:M36"/>
    <mergeCell ref="C30:D30"/>
    <mergeCell ref="C29:D29"/>
    <mergeCell ref="A38:M38"/>
  </mergeCells>
  <printOptions horizontalCentered="1"/>
  <pageMargins left="0.23622047244094491" right="0.27559055118110237" top="0.98425196850393704" bottom="0.98425196850393704" header="0.51181102362204722" footer="0.51181102362204722"/>
  <pageSetup paperSize="9" scale="56" orientation="landscape" cellComments="asDisplayed" r:id="rId2"/>
  <headerFooter alignWithMargins="0"/>
  <ignoredErrors>
    <ignoredError sqref="K24:L24 E33:F33 E15:X15 K22:L22 H33:I33 K33:L33 G22 J22:J23 M22 K23:L23 G27 G31:G32 J26:J27 J31:J32 K26:L32 K25 M27:M28 M31:M3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H24" sqref="H24"/>
    </sheetView>
  </sheetViews>
  <sheetFormatPr defaultRowHeight="12.75" x14ac:dyDescent="0.25"/>
  <cols>
    <col min="1" max="1" width="3.42578125" style="16" customWidth="1"/>
    <col min="2" max="2" width="9" style="16" customWidth="1"/>
    <col min="3" max="3" width="48" style="16" customWidth="1"/>
    <col min="4" max="4" width="12" style="16" customWidth="1"/>
    <col min="5" max="6" width="9.140625" style="16"/>
    <col min="7" max="8" width="10.140625" style="16" customWidth="1"/>
    <col min="9" max="9" width="10.5703125" style="16" customWidth="1"/>
    <col min="10" max="10" width="1.42578125" style="16" customWidth="1"/>
    <col min="11" max="16384" width="9.140625" style="16"/>
  </cols>
  <sheetData>
    <row r="1" spans="1:13" ht="15.75" x14ac:dyDescent="0.25">
      <c r="A1" s="48" t="s">
        <v>449</v>
      </c>
      <c r="B1" s="47"/>
      <c r="C1" s="47"/>
      <c r="D1" s="12"/>
      <c r="E1" s="12"/>
      <c r="F1" s="12"/>
      <c r="G1" s="133"/>
      <c r="H1" s="133"/>
      <c r="I1" s="12"/>
      <c r="J1" s="12"/>
    </row>
    <row r="2" spans="1:13" s="29" customFormat="1" ht="13.5" thickBot="1" x14ac:dyDescent="0.3">
      <c r="A2" s="28"/>
      <c r="B2" s="28"/>
      <c r="C2" s="28" t="s">
        <v>662</v>
      </c>
      <c r="D2" s="28"/>
      <c r="E2" s="28"/>
      <c r="F2" s="28"/>
      <c r="H2" s="28"/>
      <c r="I2" s="13" t="s">
        <v>95</v>
      </c>
      <c r="J2" s="28"/>
    </row>
    <row r="3" spans="1:13" s="29" customFormat="1" ht="17.25" customHeight="1" x14ac:dyDescent="0.25">
      <c r="A3" s="1192" t="s">
        <v>71</v>
      </c>
      <c r="B3" s="1195" t="s">
        <v>247</v>
      </c>
      <c r="C3" s="1196"/>
      <c r="D3" s="1183" t="s">
        <v>254</v>
      </c>
      <c r="E3" s="1184"/>
      <c r="F3" s="1184"/>
      <c r="G3" s="1185"/>
      <c r="H3" s="1181" t="s">
        <v>240</v>
      </c>
      <c r="I3" s="1182"/>
      <c r="J3" s="28"/>
    </row>
    <row r="4" spans="1:13" s="29" customFormat="1" ht="15" customHeight="1" x14ac:dyDescent="0.25">
      <c r="A4" s="1193"/>
      <c r="B4" s="1197"/>
      <c r="C4" s="1198"/>
      <c r="D4" s="1163" t="s">
        <v>237</v>
      </c>
      <c r="E4" s="1163" t="s">
        <v>238</v>
      </c>
      <c r="F4" s="1201" t="s">
        <v>239</v>
      </c>
      <c r="G4" s="1179" t="s">
        <v>192</v>
      </c>
      <c r="H4" s="1190" t="s">
        <v>241</v>
      </c>
      <c r="I4" s="1175" t="s">
        <v>242</v>
      </c>
      <c r="J4" s="28"/>
      <c r="L4" s="132"/>
    </row>
    <row r="5" spans="1:13" ht="14.25" customHeight="1" x14ac:dyDescent="0.25">
      <c r="A5" s="1193"/>
      <c r="B5" s="1197"/>
      <c r="C5" s="1198"/>
      <c r="D5" s="1164"/>
      <c r="E5" s="1164"/>
      <c r="F5" s="1202"/>
      <c r="G5" s="1180"/>
      <c r="H5" s="1191"/>
      <c r="I5" s="1176"/>
      <c r="J5" s="12"/>
    </row>
    <row r="6" spans="1:13" s="220" customFormat="1" ht="10.5" customHeight="1" thickBot="1" x14ac:dyDescent="0.3">
      <c r="A6" s="1194"/>
      <c r="B6" s="1199"/>
      <c r="C6" s="1200"/>
      <c r="D6" s="216" t="s">
        <v>145</v>
      </c>
      <c r="E6" s="216" t="s">
        <v>146</v>
      </c>
      <c r="F6" s="217" t="s">
        <v>147</v>
      </c>
      <c r="G6" s="218" t="s">
        <v>371</v>
      </c>
      <c r="H6" s="221" t="s">
        <v>149</v>
      </c>
      <c r="I6" s="411" t="s">
        <v>150</v>
      </c>
      <c r="J6" s="219"/>
    </row>
    <row r="7" spans="1:13" x14ac:dyDescent="0.25">
      <c r="A7" s="206">
        <v>1</v>
      </c>
      <c r="B7" s="473" t="s">
        <v>233</v>
      </c>
      <c r="C7" s="474"/>
      <c r="D7" s="922">
        <v>5535</v>
      </c>
      <c r="E7" s="923">
        <v>1640</v>
      </c>
      <c r="F7" s="923">
        <v>0</v>
      </c>
      <c r="G7" s="924">
        <v>7175</v>
      </c>
      <c r="H7" s="923">
        <v>7175</v>
      </c>
      <c r="I7" s="925">
        <v>0</v>
      </c>
      <c r="J7" s="412"/>
    </row>
    <row r="8" spans="1:13" ht="12.75" customHeight="1" x14ac:dyDescent="0.25">
      <c r="A8" s="207">
        <v>2</v>
      </c>
      <c r="B8" s="1186" t="s">
        <v>155</v>
      </c>
      <c r="C8" s="1187"/>
      <c r="D8" s="926">
        <v>0</v>
      </c>
      <c r="E8" s="927">
        <v>52</v>
      </c>
      <c r="F8" s="927">
        <v>0</v>
      </c>
      <c r="G8" s="928">
        <v>52</v>
      </c>
      <c r="H8" s="927">
        <v>52</v>
      </c>
      <c r="I8" s="929"/>
      <c r="J8" s="413"/>
      <c r="K8" s="31"/>
      <c r="L8" s="31"/>
      <c r="M8" s="31"/>
    </row>
    <row r="9" spans="1:13" ht="24" customHeight="1" x14ac:dyDescent="0.25">
      <c r="A9" s="207">
        <v>3</v>
      </c>
      <c r="B9" s="1186" t="s">
        <v>156</v>
      </c>
      <c r="C9" s="1187"/>
      <c r="D9" s="926">
        <v>215</v>
      </c>
      <c r="E9" s="927">
        <v>226</v>
      </c>
      <c r="F9" s="927">
        <v>0</v>
      </c>
      <c r="G9" s="928">
        <v>441</v>
      </c>
      <c r="H9" s="927">
        <v>441</v>
      </c>
      <c r="I9" s="929"/>
      <c r="J9" s="412"/>
    </row>
    <row r="10" spans="1:13" ht="24" customHeight="1" x14ac:dyDescent="0.25">
      <c r="A10" s="207">
        <v>4</v>
      </c>
      <c r="B10" s="1186" t="s">
        <v>234</v>
      </c>
      <c r="C10" s="1187"/>
      <c r="D10" s="926">
        <v>1168</v>
      </c>
      <c r="E10" s="927">
        <v>0</v>
      </c>
      <c r="F10" s="927">
        <v>0</v>
      </c>
      <c r="G10" s="928">
        <v>1168</v>
      </c>
      <c r="H10" s="927">
        <v>1168</v>
      </c>
      <c r="I10" s="929"/>
      <c r="J10" s="412"/>
    </row>
    <row r="11" spans="1:13" x14ac:dyDescent="0.25">
      <c r="A11" s="207">
        <v>5</v>
      </c>
      <c r="B11" s="1186" t="s">
        <v>236</v>
      </c>
      <c r="C11" s="1187"/>
      <c r="D11" s="926">
        <v>0</v>
      </c>
      <c r="E11" s="927">
        <v>0</v>
      </c>
      <c r="F11" s="927">
        <v>0</v>
      </c>
      <c r="G11" s="928">
        <v>0</v>
      </c>
      <c r="H11" s="927">
        <v>0</v>
      </c>
      <c r="I11" s="929"/>
      <c r="J11" s="412"/>
    </row>
    <row r="12" spans="1:13" x14ac:dyDescent="0.25">
      <c r="A12" s="207">
        <v>6</v>
      </c>
      <c r="B12" s="1186" t="s">
        <v>157</v>
      </c>
      <c r="C12" s="1187"/>
      <c r="D12" s="926">
        <v>0</v>
      </c>
      <c r="E12" s="927">
        <v>0</v>
      </c>
      <c r="F12" s="927">
        <v>0</v>
      </c>
      <c r="G12" s="928">
        <v>0</v>
      </c>
      <c r="H12" s="927">
        <v>0</v>
      </c>
      <c r="I12" s="929"/>
      <c r="J12" s="412"/>
    </row>
    <row r="13" spans="1:13" x14ac:dyDescent="0.25">
      <c r="A13" s="208">
        <v>7</v>
      </c>
      <c r="B13" s="1177" t="s">
        <v>235</v>
      </c>
      <c r="C13" s="1178"/>
      <c r="D13" s="930">
        <v>75</v>
      </c>
      <c r="E13" s="931">
        <v>1362</v>
      </c>
      <c r="F13" s="931">
        <v>0</v>
      </c>
      <c r="G13" s="932">
        <v>1438</v>
      </c>
      <c r="H13" s="931">
        <v>1438</v>
      </c>
      <c r="I13" s="933"/>
      <c r="J13" s="412"/>
    </row>
    <row r="14" spans="1:13" x14ac:dyDescent="0.25">
      <c r="A14" s="138">
        <v>8</v>
      </c>
      <c r="B14" s="475" t="s">
        <v>97</v>
      </c>
      <c r="C14" s="476" t="s">
        <v>158</v>
      </c>
      <c r="D14" s="934">
        <v>0</v>
      </c>
      <c r="E14" s="935">
        <v>0</v>
      </c>
      <c r="F14" s="935">
        <v>0</v>
      </c>
      <c r="G14" s="936">
        <v>0</v>
      </c>
      <c r="H14" s="935">
        <v>0</v>
      </c>
      <c r="I14" s="937"/>
      <c r="J14" s="412"/>
    </row>
    <row r="15" spans="1:13" x14ac:dyDescent="0.25">
      <c r="A15" s="209">
        <v>9</v>
      </c>
      <c r="B15" s="1188" t="s">
        <v>159</v>
      </c>
      <c r="C15" s="1189"/>
      <c r="D15" s="615">
        <v>0</v>
      </c>
      <c r="E15" s="938">
        <v>0</v>
      </c>
      <c r="F15" s="938">
        <v>0</v>
      </c>
      <c r="G15" s="939">
        <v>0</v>
      </c>
      <c r="H15" s="938">
        <v>0</v>
      </c>
      <c r="I15" s="940"/>
      <c r="J15" s="414"/>
    </row>
    <row r="16" spans="1:13" x14ac:dyDescent="0.25">
      <c r="A16" s="204">
        <v>10</v>
      </c>
      <c r="B16" s="477" t="s">
        <v>97</v>
      </c>
      <c r="C16" s="478" t="s">
        <v>160</v>
      </c>
      <c r="D16" s="941">
        <v>0</v>
      </c>
      <c r="E16" s="942">
        <v>0</v>
      </c>
      <c r="F16" s="942">
        <v>0</v>
      </c>
      <c r="G16" s="943">
        <v>0</v>
      </c>
      <c r="H16" s="942">
        <v>0</v>
      </c>
      <c r="I16" s="944"/>
      <c r="J16" s="414"/>
    </row>
    <row r="17" spans="1:10" x14ac:dyDescent="0.25">
      <c r="A17" s="204">
        <v>11</v>
      </c>
      <c r="B17" s="479"/>
      <c r="C17" s="478" t="s">
        <v>161</v>
      </c>
      <c r="D17" s="941">
        <v>0</v>
      </c>
      <c r="E17" s="942">
        <v>0</v>
      </c>
      <c r="F17" s="942">
        <v>0</v>
      </c>
      <c r="G17" s="943">
        <v>0</v>
      </c>
      <c r="H17" s="942">
        <v>0</v>
      </c>
      <c r="I17" s="944"/>
      <c r="J17" s="414"/>
    </row>
    <row r="18" spans="1:10" x14ac:dyDescent="0.25">
      <c r="A18" s="138">
        <v>12</v>
      </c>
      <c r="B18" s="480"/>
      <c r="C18" s="481" t="s">
        <v>232</v>
      </c>
      <c r="D18" s="934">
        <v>0</v>
      </c>
      <c r="E18" s="935">
        <v>0</v>
      </c>
      <c r="F18" s="935">
        <v>0</v>
      </c>
      <c r="G18" s="936">
        <v>0</v>
      </c>
      <c r="H18" s="935">
        <v>0</v>
      </c>
      <c r="I18" s="937"/>
      <c r="J18" s="414"/>
    </row>
    <row r="19" spans="1:10" ht="12.75" customHeight="1" x14ac:dyDescent="0.25">
      <c r="A19" s="209">
        <v>13</v>
      </c>
      <c r="B19" s="1188" t="s">
        <v>162</v>
      </c>
      <c r="C19" s="1189"/>
      <c r="D19" s="615">
        <v>0</v>
      </c>
      <c r="E19" s="938">
        <v>0</v>
      </c>
      <c r="F19" s="938">
        <v>0</v>
      </c>
      <c r="G19" s="932">
        <v>0</v>
      </c>
      <c r="H19" s="938">
        <v>0</v>
      </c>
      <c r="I19" s="940"/>
      <c r="J19" s="414"/>
    </row>
    <row r="20" spans="1:10" x14ac:dyDescent="0.25">
      <c r="A20" s="204">
        <v>14</v>
      </c>
      <c r="B20" s="477" t="s">
        <v>97</v>
      </c>
      <c r="C20" s="478" t="s">
        <v>163</v>
      </c>
      <c r="D20" s="941">
        <v>0</v>
      </c>
      <c r="E20" s="942"/>
      <c r="F20" s="942">
        <v>0</v>
      </c>
      <c r="G20" s="943">
        <v>0</v>
      </c>
      <c r="H20" s="942">
        <v>0</v>
      </c>
      <c r="I20" s="944"/>
      <c r="J20" s="414"/>
    </row>
    <row r="21" spans="1:10" x14ac:dyDescent="0.25">
      <c r="A21" s="204">
        <v>15</v>
      </c>
      <c r="B21" s="479"/>
      <c r="C21" s="478" t="s">
        <v>161</v>
      </c>
      <c r="D21" s="941">
        <v>0</v>
      </c>
      <c r="E21" s="942">
        <v>0</v>
      </c>
      <c r="F21" s="942">
        <v>0</v>
      </c>
      <c r="G21" s="943">
        <v>0</v>
      </c>
      <c r="H21" s="942">
        <v>0</v>
      </c>
      <c r="I21" s="944"/>
      <c r="J21" s="414"/>
    </row>
    <row r="22" spans="1:10" x14ac:dyDescent="0.25">
      <c r="A22" s="138">
        <v>16</v>
      </c>
      <c r="B22" s="480"/>
      <c r="C22" s="481" t="s">
        <v>232</v>
      </c>
      <c r="D22" s="934">
        <v>0</v>
      </c>
      <c r="E22" s="935">
        <v>0</v>
      </c>
      <c r="F22" s="935">
        <v>0</v>
      </c>
      <c r="G22" s="936">
        <v>0</v>
      </c>
      <c r="H22" s="935">
        <v>0</v>
      </c>
      <c r="I22" s="937"/>
      <c r="J22" s="414"/>
    </row>
    <row r="23" spans="1:10" x14ac:dyDescent="0.25">
      <c r="A23" s="207">
        <v>17</v>
      </c>
      <c r="B23" s="1186" t="s">
        <v>164</v>
      </c>
      <c r="C23" s="1187"/>
      <c r="D23" s="926">
        <v>4076</v>
      </c>
      <c r="E23" s="927">
        <v>0</v>
      </c>
      <c r="F23" s="927">
        <v>0</v>
      </c>
      <c r="G23" s="928">
        <v>4076</v>
      </c>
      <c r="H23" s="927">
        <v>4076</v>
      </c>
      <c r="I23" s="611"/>
      <c r="J23" s="412"/>
    </row>
    <row r="24" spans="1:10" x14ac:dyDescent="0.25">
      <c r="A24" s="208">
        <v>18</v>
      </c>
      <c r="B24" s="1177" t="s">
        <v>243</v>
      </c>
      <c r="C24" s="1178"/>
      <c r="D24" s="612">
        <v>0</v>
      </c>
      <c r="E24" s="613">
        <v>0</v>
      </c>
      <c r="F24" s="613">
        <v>0</v>
      </c>
      <c r="G24" s="616">
        <f>SUM(G25:G25)</f>
        <v>0</v>
      </c>
      <c r="H24" s="613">
        <v>0</v>
      </c>
      <c r="I24" s="614"/>
      <c r="J24" s="412"/>
    </row>
    <row r="25" spans="1:10" ht="13.5" thickBot="1" x14ac:dyDescent="0.3">
      <c r="A25" s="205">
        <v>19</v>
      </c>
      <c r="B25" s="482" t="s">
        <v>97</v>
      </c>
      <c r="C25" s="483" t="s">
        <v>232</v>
      </c>
      <c r="D25" s="617"/>
      <c r="E25" s="618"/>
      <c r="F25" s="618"/>
      <c r="G25" s="619">
        <f>SUM(D25:F25)</f>
        <v>0</v>
      </c>
      <c r="H25" s="618"/>
      <c r="I25" s="620"/>
      <c r="J25" s="412"/>
    </row>
    <row r="26" spans="1:10" x14ac:dyDescent="0.25">
      <c r="A26" s="12"/>
      <c r="B26" s="12"/>
      <c r="C26" s="12"/>
      <c r="D26" s="12"/>
      <c r="E26" s="12"/>
      <c r="F26" s="12"/>
      <c r="G26" s="12"/>
      <c r="H26" s="12"/>
      <c r="I26" s="12"/>
      <c r="J26" s="12"/>
    </row>
    <row r="27" spans="1:10" x14ac:dyDescent="0.25">
      <c r="A27" s="12" t="s">
        <v>210</v>
      </c>
      <c r="B27" s="12"/>
      <c r="C27" s="12"/>
      <c r="D27" s="12"/>
      <c r="E27" s="12"/>
      <c r="F27" s="12"/>
      <c r="G27" s="12"/>
      <c r="H27" s="12"/>
      <c r="I27" s="12"/>
      <c r="J27" s="12"/>
    </row>
    <row r="28" spans="1:10" x14ac:dyDescent="0.25">
      <c r="A28" s="17" t="s">
        <v>469</v>
      </c>
      <c r="B28" s="26"/>
      <c r="C28" s="26"/>
      <c r="D28" s="12"/>
      <c r="E28" s="12"/>
      <c r="F28" s="12"/>
      <c r="G28" s="12"/>
      <c r="H28" s="12"/>
      <c r="I28" s="12"/>
      <c r="J28" s="12"/>
    </row>
    <row r="29" spans="1:10" x14ac:dyDescent="0.25">
      <c r="A29" s="17" t="s">
        <v>470</v>
      </c>
      <c r="B29" s="26"/>
      <c r="C29" s="26"/>
      <c r="D29" s="12"/>
      <c r="E29" s="12"/>
      <c r="F29" s="12"/>
      <c r="G29" s="12"/>
      <c r="H29" s="12"/>
      <c r="I29" s="12"/>
      <c r="J29" s="12"/>
    </row>
    <row r="30" spans="1:10" ht="15" customHeight="1" x14ac:dyDescent="0.25">
      <c r="A30" s="1102"/>
      <c r="B30" s="1102"/>
      <c r="C30" s="1102"/>
      <c r="D30" s="1102"/>
      <c r="E30" s="1102"/>
      <c r="F30" s="1102"/>
      <c r="G30" s="1102"/>
      <c r="H30" s="1102"/>
      <c r="I30" s="1102"/>
      <c r="J30" s="214"/>
    </row>
    <row r="31" spans="1:10" ht="15" x14ac:dyDescent="0.25">
      <c r="A31" s="12"/>
      <c r="B31"/>
      <c r="C31"/>
      <c r="D31"/>
      <c r="E31" s="12"/>
      <c r="F31" s="12"/>
      <c r="G31" s="12"/>
      <c r="H31" s="12"/>
      <c r="I31" s="12"/>
      <c r="J31" s="12"/>
    </row>
    <row r="32" spans="1:10" ht="15.75" customHeight="1" x14ac:dyDescent="0.25">
      <c r="A32" s="12"/>
      <c r="B32"/>
      <c r="C32"/>
      <c r="D32"/>
      <c r="E32" s="12"/>
      <c r="F32" s="12"/>
      <c r="G32" s="12"/>
      <c r="H32" s="12"/>
      <c r="I32" s="12"/>
      <c r="J32" s="12"/>
    </row>
    <row r="33" spans="2:4" ht="15" x14ac:dyDescent="0.25">
      <c r="B33"/>
      <c r="C33"/>
      <c r="D33"/>
    </row>
    <row r="34" spans="2:4" ht="15" x14ac:dyDescent="0.25">
      <c r="B34"/>
      <c r="C34"/>
      <c r="D34"/>
    </row>
    <row r="35" spans="2:4" ht="15" x14ac:dyDescent="0.25">
      <c r="B35"/>
      <c r="C35"/>
      <c r="D35"/>
    </row>
    <row r="36" spans="2:4" ht="15" x14ac:dyDescent="0.25">
      <c r="B36"/>
      <c r="C36"/>
      <c r="D36"/>
    </row>
    <row r="37" spans="2:4" ht="15" x14ac:dyDescent="0.25">
      <c r="B37"/>
      <c r="C37"/>
      <c r="D37"/>
    </row>
    <row r="38" spans="2:4" ht="15" x14ac:dyDescent="0.25">
      <c r="B38"/>
      <c r="C38"/>
      <c r="D38"/>
    </row>
    <row r="39" spans="2:4" ht="15" x14ac:dyDescent="0.25">
      <c r="B39"/>
      <c r="C39"/>
      <c r="D39"/>
    </row>
    <row r="40" spans="2:4" ht="15" x14ac:dyDescent="0.25">
      <c r="B40"/>
      <c r="C40"/>
      <c r="D40"/>
    </row>
    <row r="41" spans="2:4" ht="15" x14ac:dyDescent="0.25">
      <c r="B41"/>
      <c r="C41"/>
      <c r="D41"/>
    </row>
    <row r="42" spans="2:4" ht="15" x14ac:dyDescent="0.25">
      <c r="B42"/>
      <c r="C42"/>
      <c r="D42"/>
    </row>
    <row r="43" spans="2:4" ht="15" x14ac:dyDescent="0.25">
      <c r="B43"/>
      <c r="C43"/>
      <c r="D43"/>
    </row>
    <row r="44" spans="2:4" ht="15" x14ac:dyDescent="0.25">
      <c r="B44"/>
      <c r="C44"/>
      <c r="D44"/>
    </row>
    <row r="45" spans="2:4" ht="15" x14ac:dyDescent="0.25">
      <c r="B45"/>
      <c r="C45"/>
      <c r="D45"/>
    </row>
    <row r="46" spans="2:4" ht="15" x14ac:dyDescent="0.25">
      <c r="B46"/>
      <c r="C46"/>
      <c r="D46"/>
    </row>
    <row r="47" spans="2:4" ht="15" x14ac:dyDescent="0.25">
      <c r="B47"/>
      <c r="C47"/>
      <c r="D47"/>
    </row>
  </sheetData>
  <sheetProtection insertColumns="0" insertRows="0" deleteColumns="0" deleteRows="0"/>
  <customSheetViews>
    <customSheetView guid="{2AF6EA2A-E5C5-45EB-B6C4-875AD1E4E056}" fitToPage="1">
      <pageMargins left="0.39370078740157483" right="0.39370078740157483" top="0.59055118110236227" bottom="0.39370078740157483" header="0.23622047244094491" footer="0.51181102362204722"/>
      <printOptions horizontalCentered="1"/>
      <pageSetup paperSize="9" scale="75" orientation="landscape" r:id="rId1"/>
      <headerFooter alignWithMargins="0"/>
    </customSheetView>
  </customSheetViews>
  <mergeCells count="21">
    <mergeCell ref="A30:I30"/>
    <mergeCell ref="D3:G3"/>
    <mergeCell ref="B23:C23"/>
    <mergeCell ref="B8:C8"/>
    <mergeCell ref="B9:C9"/>
    <mergeCell ref="B19:C19"/>
    <mergeCell ref="H4:H5"/>
    <mergeCell ref="B13:C13"/>
    <mergeCell ref="B11:C11"/>
    <mergeCell ref="A3:A6"/>
    <mergeCell ref="B3:C6"/>
    <mergeCell ref="D4:D5"/>
    <mergeCell ref="B10:C10"/>
    <mergeCell ref="B12:C12"/>
    <mergeCell ref="B15:C15"/>
    <mergeCell ref="F4:F5"/>
    <mergeCell ref="I4:I5"/>
    <mergeCell ref="B24:C24"/>
    <mergeCell ref="G4:G5"/>
    <mergeCell ref="E4:E5"/>
    <mergeCell ref="H3:I3"/>
  </mergeCells>
  <printOptions horizontalCentered="1"/>
  <pageMargins left="0.39370078740157483" right="0.39370078740157483" top="0.59055118110236227" bottom="0.39370078740157483" header="0.23622047244094491" footer="0.51181102362204722"/>
  <pageSetup paperSize="9" scale="86" orientation="landscape" r:id="rId2"/>
  <headerFooter alignWithMargins="0"/>
  <ignoredErrors>
    <ignoredError sqref="C18 C22 C25" numberStoredAsText="1"/>
    <ignoredError sqref="G24"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workbookViewId="0">
      <selection activeCell="G39" sqref="G39"/>
    </sheetView>
  </sheetViews>
  <sheetFormatPr defaultRowHeight="12.75" x14ac:dyDescent="0.25"/>
  <cols>
    <col min="1" max="1" width="3.42578125" style="18" customWidth="1"/>
    <col min="2" max="2" width="15.42578125" style="18" customWidth="1"/>
    <col min="3" max="4" width="10.7109375" style="18" customWidth="1"/>
    <col min="5" max="5" width="11.42578125" style="18" customWidth="1"/>
    <col min="6" max="6" width="12.140625" style="18" customWidth="1"/>
    <col min="7" max="14" width="10.7109375" style="18" customWidth="1"/>
    <col min="15" max="15" width="11.85546875" style="18" customWidth="1"/>
    <col min="16" max="16384" width="9.140625" style="18"/>
  </cols>
  <sheetData>
    <row r="1" spans="1:14" ht="18" customHeight="1" x14ac:dyDescent="0.25">
      <c r="A1" s="22" t="s">
        <v>331</v>
      </c>
      <c r="B1" s="17"/>
      <c r="C1" s="17"/>
      <c r="D1" s="17"/>
      <c r="E1" s="17"/>
      <c r="F1" s="17"/>
      <c r="G1" s="17"/>
      <c r="H1" s="17"/>
      <c r="I1" s="17"/>
      <c r="J1" s="17"/>
      <c r="K1" s="17"/>
      <c r="L1" s="17"/>
    </row>
    <row r="2" spans="1:14" ht="18" customHeight="1" x14ac:dyDescent="0.25">
      <c r="A2" s="22"/>
      <c r="B2" s="17"/>
      <c r="C2" s="17"/>
      <c r="D2" s="17"/>
      <c r="E2" s="17"/>
      <c r="F2" s="17"/>
      <c r="G2" s="17"/>
      <c r="H2" s="17"/>
      <c r="I2" s="17"/>
      <c r="J2" s="17"/>
      <c r="K2" s="17"/>
      <c r="L2" s="17"/>
    </row>
    <row r="3" spans="1:14" ht="18" customHeight="1" x14ac:dyDescent="0.25">
      <c r="A3" s="126" t="s">
        <v>332</v>
      </c>
      <c r="B3" s="17"/>
      <c r="C3" s="17"/>
      <c r="D3" s="17"/>
      <c r="E3" s="17"/>
      <c r="F3" s="17"/>
      <c r="G3" s="17"/>
      <c r="H3" s="17"/>
      <c r="I3" s="17"/>
      <c r="J3" s="17"/>
      <c r="K3" s="17"/>
      <c r="L3" s="17"/>
    </row>
    <row r="4" spans="1:14" ht="12.75" customHeight="1" thickBot="1" x14ac:dyDescent="0.3">
      <c r="A4" s="17"/>
      <c r="B4" s="17"/>
      <c r="C4" s="17"/>
      <c r="D4" s="17"/>
      <c r="E4" s="17"/>
      <c r="F4" s="17"/>
      <c r="G4" s="17"/>
      <c r="H4" s="17"/>
      <c r="I4" s="17"/>
      <c r="J4" s="17"/>
      <c r="K4" s="23"/>
      <c r="L4" s="17"/>
      <c r="N4" s="23" t="s">
        <v>165</v>
      </c>
    </row>
    <row r="5" spans="1:14" ht="16.5" customHeight="1" x14ac:dyDescent="0.25">
      <c r="A5" s="1203" t="s">
        <v>71</v>
      </c>
      <c r="B5" s="1214" t="s">
        <v>608</v>
      </c>
      <c r="C5" s="1210" t="s">
        <v>66</v>
      </c>
      <c r="D5" s="1211"/>
      <c r="E5" s="1217" t="s">
        <v>166</v>
      </c>
      <c r="F5" s="1218"/>
      <c r="G5" s="1218"/>
      <c r="H5" s="1218"/>
      <c r="I5" s="1218"/>
      <c r="J5" s="1218"/>
      <c r="K5" s="1218"/>
      <c r="L5" s="1219"/>
      <c r="M5" s="1210" t="s">
        <v>219</v>
      </c>
      <c r="N5" s="1211"/>
    </row>
    <row r="6" spans="1:14" ht="17.25" customHeight="1" x14ac:dyDescent="0.25">
      <c r="A6" s="1204"/>
      <c r="B6" s="1215"/>
      <c r="C6" s="1208" t="s">
        <v>167</v>
      </c>
      <c r="D6" s="1212" t="s">
        <v>168</v>
      </c>
      <c r="E6" s="1220" t="s">
        <v>167</v>
      </c>
      <c r="F6" s="1221"/>
      <c r="G6" s="1221"/>
      <c r="H6" s="1221"/>
      <c r="I6" s="1222"/>
      <c r="J6" s="1206" t="s">
        <v>168</v>
      </c>
      <c r="K6" s="1206"/>
      <c r="L6" s="1207"/>
      <c r="M6" s="1208" t="s">
        <v>167</v>
      </c>
      <c r="N6" s="1212" t="s">
        <v>168</v>
      </c>
    </row>
    <row r="7" spans="1:14" ht="30.75" customHeight="1" x14ac:dyDescent="0.25">
      <c r="A7" s="1204"/>
      <c r="B7" s="1216"/>
      <c r="C7" s="1209"/>
      <c r="D7" s="1213"/>
      <c r="E7" s="267" t="s">
        <v>169</v>
      </c>
      <c r="F7" s="268" t="s">
        <v>372</v>
      </c>
      <c r="G7" s="269" t="s">
        <v>373</v>
      </c>
      <c r="H7" s="268" t="s">
        <v>172</v>
      </c>
      <c r="I7" s="268" t="s">
        <v>106</v>
      </c>
      <c r="J7" s="268" t="s">
        <v>170</v>
      </c>
      <c r="K7" s="268" t="s">
        <v>74</v>
      </c>
      <c r="L7" s="270" t="s">
        <v>106</v>
      </c>
      <c r="M7" s="1209"/>
      <c r="N7" s="1213"/>
    </row>
    <row r="8" spans="1:14" s="19" customFormat="1" ht="13.5" customHeight="1" thickBot="1" x14ac:dyDescent="0.3">
      <c r="A8" s="1205"/>
      <c r="B8" s="262" t="s">
        <v>145</v>
      </c>
      <c r="C8" s="263" t="s">
        <v>146</v>
      </c>
      <c r="D8" s="262" t="s">
        <v>147</v>
      </c>
      <c r="E8" s="263" t="s">
        <v>148</v>
      </c>
      <c r="F8" s="264" t="s">
        <v>149</v>
      </c>
      <c r="G8" s="265" t="s">
        <v>150</v>
      </c>
      <c r="H8" s="265" t="s">
        <v>151</v>
      </c>
      <c r="I8" s="264" t="s">
        <v>152</v>
      </c>
      <c r="J8" s="264" t="s">
        <v>153</v>
      </c>
      <c r="K8" s="264" t="s">
        <v>154</v>
      </c>
      <c r="L8" s="266" t="s">
        <v>185</v>
      </c>
      <c r="M8" s="263" t="s">
        <v>220</v>
      </c>
      <c r="N8" s="262" t="s">
        <v>221</v>
      </c>
    </row>
    <row r="9" spans="1:14" ht="13.5" customHeight="1" x14ac:dyDescent="0.25">
      <c r="A9" s="260">
        <v>1</v>
      </c>
      <c r="B9" s="255"/>
      <c r="C9" s="159"/>
      <c r="D9" s="160"/>
      <c r="E9" s="161"/>
      <c r="F9" s="162"/>
      <c r="G9" s="163"/>
      <c r="H9" s="163"/>
      <c r="I9" s="162">
        <f>+E9+F9+G9+H9</f>
        <v>0</v>
      </c>
      <c r="J9" s="162"/>
      <c r="K9" s="162"/>
      <c r="L9" s="164">
        <f>J9+K9</f>
        <v>0</v>
      </c>
      <c r="M9" s="159">
        <f>I9-C9</f>
        <v>0</v>
      </c>
      <c r="N9" s="160">
        <f>L9-D9</f>
        <v>0</v>
      </c>
    </row>
    <row r="10" spans="1:14" ht="13.5" customHeight="1" x14ac:dyDescent="0.25">
      <c r="A10" s="259">
        <f>A9+1</f>
        <v>2</v>
      </c>
      <c r="B10" s="256"/>
      <c r="C10" s="165"/>
      <c r="D10" s="166"/>
      <c r="E10" s="167"/>
      <c r="F10" s="168"/>
      <c r="G10" s="169"/>
      <c r="H10" s="169"/>
      <c r="I10" s="168">
        <f>+E10+F10+G10+H10</f>
        <v>0</v>
      </c>
      <c r="J10" s="168"/>
      <c r="K10" s="168"/>
      <c r="L10" s="164">
        <f>J10+K10</f>
        <v>0</v>
      </c>
      <c r="M10" s="159">
        <f>I10-C10</f>
        <v>0</v>
      </c>
      <c r="N10" s="160">
        <f>L10-D10</f>
        <v>0</v>
      </c>
    </row>
    <row r="11" spans="1:14" ht="13.5" customHeight="1" x14ac:dyDescent="0.25">
      <c r="A11" s="259">
        <f>A10+1</f>
        <v>3</v>
      </c>
      <c r="B11" s="256"/>
      <c r="C11" s="165"/>
      <c r="D11" s="166"/>
      <c r="E11" s="167"/>
      <c r="F11" s="168"/>
      <c r="G11" s="169"/>
      <c r="H11" s="169"/>
      <c r="I11" s="168">
        <f>+E11+F11+G11+H11</f>
        <v>0</v>
      </c>
      <c r="J11" s="168"/>
      <c r="K11" s="168"/>
      <c r="L11" s="164">
        <f>J11+K11</f>
        <v>0</v>
      </c>
      <c r="M11" s="159">
        <f>I11-C11</f>
        <v>0</v>
      </c>
      <c r="N11" s="160">
        <f>L11-D11</f>
        <v>0</v>
      </c>
    </row>
    <row r="12" spans="1:14" ht="13.5" customHeight="1" x14ac:dyDescent="0.25">
      <c r="A12" s="259">
        <f>A11+1</f>
        <v>4</v>
      </c>
      <c r="B12" s="256"/>
      <c r="C12" s="165"/>
      <c r="D12" s="166"/>
      <c r="E12" s="167"/>
      <c r="F12" s="168"/>
      <c r="G12" s="169"/>
      <c r="H12" s="169"/>
      <c r="I12" s="168">
        <f>+E12+F12+G12+H12</f>
        <v>0</v>
      </c>
      <c r="J12" s="168"/>
      <c r="K12" s="168"/>
      <c r="L12" s="164">
        <f>J12+K12</f>
        <v>0</v>
      </c>
      <c r="M12" s="159">
        <f>I12-C12</f>
        <v>0</v>
      </c>
      <c r="N12" s="160">
        <f>L12-D12</f>
        <v>0</v>
      </c>
    </row>
    <row r="13" spans="1:14" ht="13.5" customHeight="1" thickBot="1" x14ac:dyDescent="0.3">
      <c r="A13" s="271">
        <f>A12+1</f>
        <v>5</v>
      </c>
      <c r="B13" s="257"/>
      <c r="C13" s="170"/>
      <c r="D13" s="171"/>
      <c r="E13" s="172"/>
      <c r="F13" s="173"/>
      <c r="G13" s="174"/>
      <c r="H13" s="174"/>
      <c r="I13" s="173">
        <f>+E13+F13+G13+H13</f>
        <v>0</v>
      </c>
      <c r="J13" s="173"/>
      <c r="K13" s="173"/>
      <c r="L13" s="164">
        <f>J13+K13</f>
        <v>0</v>
      </c>
      <c r="M13" s="159">
        <f>I13-C13</f>
        <v>0</v>
      </c>
      <c r="N13" s="160">
        <f>L13-D13</f>
        <v>0</v>
      </c>
    </row>
    <row r="14" spans="1:14" ht="12.75" customHeight="1" thickBot="1" x14ac:dyDescent="0.3">
      <c r="A14" s="261">
        <f>A13+1</f>
        <v>6</v>
      </c>
      <c r="B14" s="258" t="s">
        <v>93</v>
      </c>
      <c r="C14" s="175">
        <f t="shared" ref="C14:M14" si="0">SUM(C9:C13)</f>
        <v>0</v>
      </c>
      <c r="D14" s="176">
        <f t="shared" si="0"/>
        <v>0</v>
      </c>
      <c r="E14" s="177">
        <f t="shared" si="0"/>
        <v>0</v>
      </c>
      <c r="F14" s="178">
        <f t="shared" si="0"/>
        <v>0</v>
      </c>
      <c r="G14" s="178">
        <f t="shared" si="0"/>
        <v>0</v>
      </c>
      <c r="H14" s="178">
        <f t="shared" si="0"/>
        <v>0</v>
      </c>
      <c r="I14" s="178">
        <f t="shared" si="0"/>
        <v>0</v>
      </c>
      <c r="J14" s="178">
        <f t="shared" si="0"/>
        <v>0</v>
      </c>
      <c r="K14" s="178">
        <f t="shared" si="0"/>
        <v>0</v>
      </c>
      <c r="L14" s="178">
        <f t="shared" si="0"/>
        <v>0</v>
      </c>
      <c r="M14" s="175">
        <f t="shared" si="0"/>
        <v>0</v>
      </c>
      <c r="N14" s="179">
        <f>SUM(N9:N13)</f>
        <v>0</v>
      </c>
    </row>
    <row r="15" spans="1:14" ht="13.5" customHeight="1" x14ac:dyDescent="0.25">
      <c r="A15" s="17"/>
      <c r="B15" s="17"/>
      <c r="C15" s="17"/>
      <c r="D15" s="17"/>
      <c r="E15" s="17"/>
      <c r="F15" s="17"/>
      <c r="G15" s="17"/>
      <c r="H15" s="17"/>
      <c r="I15" s="17"/>
      <c r="J15" s="17"/>
      <c r="K15" s="17"/>
      <c r="L15" s="17"/>
    </row>
    <row r="16" spans="1:14" ht="13.5" customHeight="1" x14ac:dyDescent="0.25">
      <c r="A16" s="12" t="s">
        <v>210</v>
      </c>
      <c r="B16" s="17"/>
      <c r="C16" s="17"/>
      <c r="D16" s="17"/>
      <c r="E16" s="17"/>
      <c r="F16" s="17"/>
      <c r="G16" s="17"/>
      <c r="H16" s="17"/>
      <c r="I16" s="17"/>
      <c r="J16" s="17"/>
      <c r="K16" s="17"/>
      <c r="L16" s="17"/>
    </row>
    <row r="17" spans="1:14" ht="13.5" customHeight="1" x14ac:dyDescent="0.25">
      <c r="A17" s="12" t="s">
        <v>223</v>
      </c>
      <c r="B17" s="17"/>
      <c r="C17" s="17"/>
      <c r="D17" s="17"/>
      <c r="E17" s="17"/>
      <c r="F17" s="17"/>
      <c r="G17" s="17"/>
      <c r="H17" s="17"/>
      <c r="I17" s="17"/>
      <c r="J17" s="17"/>
      <c r="K17" s="17"/>
      <c r="L17" s="17"/>
    </row>
    <row r="18" spans="1:14" ht="13.5" customHeight="1" x14ac:dyDescent="0.25">
      <c r="A18" s="17" t="s">
        <v>374</v>
      </c>
      <c r="B18" s="17"/>
      <c r="C18" s="17"/>
      <c r="D18" s="17"/>
      <c r="E18" s="17"/>
      <c r="F18" s="17"/>
      <c r="G18" s="17"/>
      <c r="H18" s="17"/>
      <c r="I18" s="17"/>
      <c r="J18" s="17"/>
      <c r="K18" s="17"/>
      <c r="L18" s="17"/>
    </row>
    <row r="19" spans="1:14" ht="13.5" customHeight="1" x14ac:dyDescent="0.25">
      <c r="A19" s="17" t="s">
        <v>375</v>
      </c>
      <c r="B19" s="200"/>
      <c r="C19" s="200"/>
      <c r="D19" s="200"/>
      <c r="E19" s="200"/>
      <c r="F19" s="200"/>
      <c r="G19" s="200"/>
      <c r="H19" s="200"/>
      <c r="I19" s="200"/>
      <c r="J19" s="200"/>
      <c r="K19" s="200"/>
      <c r="L19" s="200"/>
    </row>
    <row r="20" spans="1:14" ht="13.5" customHeight="1" x14ac:dyDescent="0.25">
      <c r="A20" s="24"/>
      <c r="B20" s="20"/>
      <c r="C20" s="20"/>
      <c r="D20" s="20"/>
      <c r="E20" s="20"/>
      <c r="F20" s="20"/>
      <c r="G20" s="20"/>
      <c r="H20" s="20"/>
      <c r="I20" s="20"/>
      <c r="J20" s="20"/>
      <c r="K20" s="20"/>
      <c r="L20" s="20"/>
      <c r="N20" s="21"/>
    </row>
    <row r="21" spans="1:14" s="6" customFormat="1" ht="18" customHeight="1" x14ac:dyDescent="0.25">
      <c r="A21" s="126" t="s">
        <v>333</v>
      </c>
      <c r="B21" s="12"/>
      <c r="C21" s="12"/>
      <c r="D21" s="12"/>
      <c r="E21" s="12"/>
      <c r="F21" s="12"/>
      <c r="G21" s="12"/>
      <c r="H21" s="12"/>
      <c r="I21" s="12"/>
      <c r="J21" s="12"/>
      <c r="K21" s="12"/>
      <c r="L21" s="5"/>
    </row>
    <row r="22" spans="1:14" s="6" customFormat="1" ht="13.5" customHeight="1" thickBot="1" x14ac:dyDescent="0.3">
      <c r="A22" s="12"/>
      <c r="B22" s="12"/>
      <c r="C22" s="12"/>
      <c r="D22" s="12"/>
      <c r="E22" s="12"/>
      <c r="F22" s="12"/>
      <c r="G22" s="12"/>
      <c r="H22" s="12"/>
      <c r="I22" s="12"/>
      <c r="J22" s="12"/>
      <c r="L22" s="5"/>
      <c r="N22" s="23" t="s">
        <v>165</v>
      </c>
    </row>
    <row r="23" spans="1:14" s="6" customFormat="1" ht="19.5" customHeight="1" x14ac:dyDescent="0.25">
      <c r="A23" s="1203" t="s">
        <v>71</v>
      </c>
      <c r="B23" s="1224" t="s">
        <v>222</v>
      </c>
      <c r="C23" s="1210" t="s">
        <v>66</v>
      </c>
      <c r="D23" s="1211"/>
      <c r="E23" s="1227" t="s">
        <v>166</v>
      </c>
      <c r="F23" s="1184"/>
      <c r="G23" s="1184"/>
      <c r="H23" s="1184"/>
      <c r="I23" s="1184"/>
      <c r="J23" s="1184"/>
      <c r="K23" s="1184"/>
      <c r="L23" s="1228"/>
      <c r="M23" s="1210" t="s">
        <v>219</v>
      </c>
      <c r="N23" s="1211"/>
    </row>
    <row r="24" spans="1:14" s="6" customFormat="1" ht="19.5" customHeight="1" x14ac:dyDescent="0.25">
      <c r="A24" s="1204"/>
      <c r="B24" s="1225"/>
      <c r="C24" s="1208" t="s">
        <v>167</v>
      </c>
      <c r="D24" s="1212" t="s">
        <v>168</v>
      </c>
      <c r="E24" s="1229" t="s">
        <v>167</v>
      </c>
      <c r="F24" s="1230"/>
      <c r="G24" s="1230"/>
      <c r="H24" s="1230"/>
      <c r="I24" s="1230"/>
      <c r="J24" s="1231" t="s">
        <v>168</v>
      </c>
      <c r="K24" s="1231"/>
      <c r="L24" s="1231"/>
      <c r="M24" s="1208" t="s">
        <v>167</v>
      </c>
      <c r="N24" s="1212" t="s">
        <v>168</v>
      </c>
    </row>
    <row r="25" spans="1:14" s="6" customFormat="1" ht="31.5" customHeight="1" x14ac:dyDescent="0.25">
      <c r="A25" s="1204"/>
      <c r="B25" s="1226"/>
      <c r="C25" s="1209"/>
      <c r="D25" s="1213"/>
      <c r="E25" s="245" t="s">
        <v>169</v>
      </c>
      <c r="F25" s="268" t="s">
        <v>372</v>
      </c>
      <c r="G25" s="269" t="s">
        <v>373</v>
      </c>
      <c r="H25" s="268" t="s">
        <v>172</v>
      </c>
      <c r="I25" s="234" t="s">
        <v>106</v>
      </c>
      <c r="J25" s="234" t="s">
        <v>171</v>
      </c>
      <c r="K25" s="234" t="s">
        <v>74</v>
      </c>
      <c r="L25" s="274" t="s">
        <v>106</v>
      </c>
      <c r="M25" s="1209"/>
      <c r="N25" s="1213"/>
    </row>
    <row r="26" spans="1:14" s="7" customFormat="1" ht="13.5" customHeight="1" thickBot="1" x14ac:dyDescent="0.3">
      <c r="A26" s="1205"/>
      <c r="B26" s="272" t="s">
        <v>145</v>
      </c>
      <c r="C26" s="263" t="s">
        <v>146</v>
      </c>
      <c r="D26" s="262" t="s">
        <v>147</v>
      </c>
      <c r="E26" s="243" t="s">
        <v>148</v>
      </c>
      <c r="F26" s="244" t="s">
        <v>149</v>
      </c>
      <c r="G26" s="273" t="s">
        <v>150</v>
      </c>
      <c r="H26" s="273" t="s">
        <v>151</v>
      </c>
      <c r="I26" s="244" t="s">
        <v>152</v>
      </c>
      <c r="J26" s="244" t="s">
        <v>153</v>
      </c>
      <c r="K26" s="244" t="s">
        <v>154</v>
      </c>
      <c r="L26" s="147" t="s">
        <v>185</v>
      </c>
      <c r="M26" s="263" t="s">
        <v>220</v>
      </c>
      <c r="N26" s="262" t="s">
        <v>221</v>
      </c>
    </row>
    <row r="27" spans="1:14" s="6" customFormat="1" ht="13.5" customHeight="1" x14ac:dyDescent="0.25">
      <c r="A27" s="260">
        <v>1</v>
      </c>
      <c r="B27" s="255"/>
      <c r="C27" s="159"/>
      <c r="D27" s="160"/>
      <c r="E27" s="161"/>
      <c r="F27" s="162"/>
      <c r="G27" s="163"/>
      <c r="H27" s="163"/>
      <c r="I27" s="162">
        <f>+E27+F27+G27+H27</f>
        <v>0</v>
      </c>
      <c r="J27" s="162"/>
      <c r="K27" s="162"/>
      <c r="L27" s="164">
        <f>J27+K27</f>
        <v>0</v>
      </c>
      <c r="M27" s="159">
        <f>I27-C27</f>
        <v>0</v>
      </c>
      <c r="N27" s="160">
        <f>L27-D27</f>
        <v>0</v>
      </c>
    </row>
    <row r="28" spans="1:14" s="6" customFormat="1" ht="13.5" customHeight="1" x14ac:dyDescent="0.25">
      <c r="A28" s="259">
        <f>A27+1</f>
        <v>2</v>
      </c>
      <c r="B28" s="256"/>
      <c r="C28" s="165"/>
      <c r="D28" s="166"/>
      <c r="E28" s="167"/>
      <c r="F28" s="168"/>
      <c r="G28" s="169"/>
      <c r="H28" s="169"/>
      <c r="I28" s="168">
        <f>+E28+F28+G28+H28</f>
        <v>0</v>
      </c>
      <c r="J28" s="168"/>
      <c r="K28" s="168"/>
      <c r="L28" s="164">
        <f>J28+K28</f>
        <v>0</v>
      </c>
      <c r="M28" s="159">
        <f>I28-C28</f>
        <v>0</v>
      </c>
      <c r="N28" s="160">
        <f>L28-D28</f>
        <v>0</v>
      </c>
    </row>
    <row r="29" spans="1:14" s="6" customFormat="1" ht="13.5" customHeight="1" x14ac:dyDescent="0.25">
      <c r="A29" s="259">
        <f>A28+1</f>
        <v>3</v>
      </c>
      <c r="B29" s="256"/>
      <c r="C29" s="165"/>
      <c r="D29" s="166"/>
      <c r="E29" s="167"/>
      <c r="F29" s="168"/>
      <c r="G29" s="169"/>
      <c r="H29" s="169"/>
      <c r="I29" s="168">
        <f>+E29+F29+G29+H29</f>
        <v>0</v>
      </c>
      <c r="J29" s="168"/>
      <c r="K29" s="168"/>
      <c r="L29" s="164">
        <f>J29+K29</f>
        <v>0</v>
      </c>
      <c r="M29" s="159">
        <f>I29-C29</f>
        <v>0</v>
      </c>
      <c r="N29" s="160">
        <f>L29-D29</f>
        <v>0</v>
      </c>
    </row>
    <row r="30" spans="1:14" s="6" customFormat="1" ht="13.5" customHeight="1" x14ac:dyDescent="0.25">
      <c r="A30" s="259">
        <f>A29+1</f>
        <v>4</v>
      </c>
      <c r="B30" s="256"/>
      <c r="C30" s="165"/>
      <c r="D30" s="166"/>
      <c r="E30" s="167"/>
      <c r="F30" s="168"/>
      <c r="G30" s="169"/>
      <c r="H30" s="169"/>
      <c r="I30" s="168">
        <f>+E30+F30+G30+H30</f>
        <v>0</v>
      </c>
      <c r="J30" s="168"/>
      <c r="K30" s="168"/>
      <c r="L30" s="164">
        <f>J30+K30</f>
        <v>0</v>
      </c>
      <c r="M30" s="159">
        <f>I30-C30</f>
        <v>0</v>
      </c>
      <c r="N30" s="160">
        <f>L30-D30</f>
        <v>0</v>
      </c>
    </row>
    <row r="31" spans="1:14" s="6" customFormat="1" ht="13.5" customHeight="1" thickBot="1" x14ac:dyDescent="0.3">
      <c r="A31" s="271">
        <f>A30+1</f>
        <v>5</v>
      </c>
      <c r="B31" s="257"/>
      <c r="C31" s="170"/>
      <c r="D31" s="171"/>
      <c r="E31" s="172"/>
      <c r="F31" s="173"/>
      <c r="G31" s="174"/>
      <c r="H31" s="174"/>
      <c r="I31" s="173">
        <f>+E31+F31+G31+H31</f>
        <v>0</v>
      </c>
      <c r="J31" s="173"/>
      <c r="K31" s="173"/>
      <c r="L31" s="164">
        <f>J31+K31</f>
        <v>0</v>
      </c>
      <c r="M31" s="159">
        <f>I31-C31</f>
        <v>0</v>
      </c>
      <c r="N31" s="160">
        <f>L31-D31</f>
        <v>0</v>
      </c>
    </row>
    <row r="32" spans="1:14" s="6" customFormat="1" ht="12.75" customHeight="1" thickBot="1" x14ac:dyDescent="0.3">
      <c r="A32" s="261">
        <f>A31+1</f>
        <v>6</v>
      </c>
      <c r="B32" s="258" t="s">
        <v>93</v>
      </c>
      <c r="C32" s="175">
        <f>SUM(C27:C31)</f>
        <v>0</v>
      </c>
      <c r="D32" s="176">
        <f>SUM(D27:D31)</f>
        <v>0</v>
      </c>
      <c r="E32" s="177">
        <f t="shared" ref="E32:L32" si="1">SUM(E27:E31)</f>
        <v>0</v>
      </c>
      <c r="F32" s="178">
        <f t="shared" si="1"/>
        <v>0</v>
      </c>
      <c r="G32" s="178">
        <f t="shared" si="1"/>
        <v>0</v>
      </c>
      <c r="H32" s="178">
        <f t="shared" si="1"/>
        <v>0</v>
      </c>
      <c r="I32" s="178">
        <f t="shared" si="1"/>
        <v>0</v>
      </c>
      <c r="J32" s="178">
        <f t="shared" si="1"/>
        <v>0</v>
      </c>
      <c r="K32" s="178">
        <f t="shared" si="1"/>
        <v>0</v>
      </c>
      <c r="L32" s="178">
        <f t="shared" si="1"/>
        <v>0</v>
      </c>
      <c r="M32" s="175">
        <f>SUM(M27:M31)</f>
        <v>0</v>
      </c>
      <c r="N32" s="179">
        <f>SUM(N27:N31)</f>
        <v>0</v>
      </c>
    </row>
    <row r="33" spans="1:14" s="6" customFormat="1" x14ac:dyDescent="0.25">
      <c r="A33" s="12"/>
      <c r="B33" s="12"/>
      <c r="C33" s="12"/>
      <c r="D33" s="12"/>
      <c r="E33" s="12"/>
      <c r="F33" s="12"/>
      <c r="G33" s="12"/>
      <c r="H33" s="12"/>
      <c r="I33" s="12"/>
      <c r="J33" s="12"/>
      <c r="K33" s="12"/>
      <c r="L33" s="5"/>
    </row>
    <row r="34" spans="1:14" s="6" customFormat="1" x14ac:dyDescent="0.25">
      <c r="A34" s="12" t="s">
        <v>210</v>
      </c>
      <c r="B34" s="12"/>
      <c r="C34" s="12"/>
      <c r="D34" s="12"/>
      <c r="E34" s="12"/>
      <c r="F34" s="12"/>
      <c r="G34" s="12"/>
      <c r="H34" s="12"/>
      <c r="I34" s="12"/>
      <c r="J34" s="12"/>
      <c r="K34" s="12"/>
      <c r="L34" s="5"/>
    </row>
    <row r="35" spans="1:14" s="6" customFormat="1" x14ac:dyDescent="0.25">
      <c r="A35" s="12" t="s">
        <v>223</v>
      </c>
      <c r="B35" s="12"/>
      <c r="C35" s="12"/>
      <c r="D35" s="12"/>
      <c r="E35" s="12"/>
      <c r="F35" s="12"/>
      <c r="G35" s="12"/>
      <c r="H35" s="12"/>
      <c r="I35" s="12"/>
      <c r="J35" s="12"/>
      <c r="K35" s="12"/>
      <c r="L35" s="5"/>
    </row>
    <row r="36" spans="1:14" s="6" customFormat="1" x14ac:dyDescent="0.25">
      <c r="A36" s="17" t="s">
        <v>471</v>
      </c>
      <c r="B36" s="12"/>
      <c r="C36" s="12"/>
      <c r="D36" s="12"/>
      <c r="E36" s="12"/>
      <c r="F36" s="12"/>
      <c r="G36" s="12"/>
      <c r="H36" s="12"/>
      <c r="I36" s="12"/>
      <c r="J36" s="12"/>
      <c r="K36" s="12"/>
      <c r="L36" s="5"/>
    </row>
    <row r="37" spans="1:14" s="6" customFormat="1" x14ac:dyDescent="0.25">
      <c r="A37" s="17" t="s">
        <v>480</v>
      </c>
      <c r="B37" s="12"/>
      <c r="C37" s="12"/>
      <c r="D37" s="12"/>
      <c r="E37" s="12"/>
      <c r="F37" s="12"/>
      <c r="G37" s="12"/>
      <c r="H37" s="12"/>
      <c r="I37" s="12"/>
      <c r="J37" s="12"/>
      <c r="K37" s="12"/>
      <c r="L37" s="5"/>
    </row>
    <row r="38" spans="1:14" s="6" customFormat="1" x14ac:dyDescent="0.25">
      <c r="A38" s="12"/>
      <c r="B38" s="12"/>
      <c r="C38" s="12"/>
      <c r="D38" s="12"/>
      <c r="E38" s="12"/>
      <c r="F38" s="12"/>
      <c r="G38" s="12"/>
      <c r="H38" s="12"/>
      <c r="I38" s="12"/>
      <c r="J38" s="12"/>
      <c r="K38" s="12"/>
      <c r="L38" s="5"/>
    </row>
    <row r="39" spans="1:14" s="6" customFormat="1" x14ac:dyDescent="0.25">
      <c r="A39" s="47" t="s">
        <v>245</v>
      </c>
      <c r="B39" s="15"/>
      <c r="C39" s="15"/>
      <c r="D39" s="15"/>
      <c r="E39" s="15"/>
      <c r="F39" s="15"/>
      <c r="G39" s="15"/>
      <c r="H39" s="15"/>
      <c r="I39" s="15"/>
      <c r="J39" s="15"/>
      <c r="K39" s="15"/>
      <c r="L39" s="9"/>
      <c r="N39" s="10"/>
    </row>
    <row r="40" spans="1:14" s="6" customFormat="1" ht="27" customHeight="1" x14ac:dyDescent="0.25">
      <c r="A40" s="1223" t="s">
        <v>615</v>
      </c>
      <c r="B40" s="1223"/>
      <c r="C40" s="1223"/>
      <c r="D40" s="1223"/>
      <c r="E40" s="1223"/>
      <c r="F40" s="1223"/>
      <c r="G40" s="1223"/>
      <c r="H40" s="1223"/>
      <c r="I40" s="1223"/>
      <c r="J40" s="1223"/>
      <c r="K40" s="1223"/>
      <c r="L40" s="1223"/>
      <c r="M40" s="1223"/>
      <c r="N40" s="10"/>
    </row>
    <row r="41" spans="1:14" s="6" customFormat="1" ht="27.75" customHeight="1" x14ac:dyDescent="0.25">
      <c r="A41" s="1223" t="s">
        <v>616</v>
      </c>
      <c r="B41" s="1223"/>
      <c r="C41" s="1223"/>
      <c r="D41" s="1223"/>
      <c r="E41" s="1223"/>
      <c r="F41" s="1223"/>
      <c r="G41" s="1223"/>
      <c r="H41" s="1223"/>
      <c r="I41" s="1223"/>
      <c r="J41" s="1223"/>
      <c r="K41" s="1223"/>
      <c r="L41" s="1223"/>
      <c r="M41" s="1223"/>
      <c r="N41" s="10"/>
    </row>
  </sheetData>
  <sheetProtection insertRows="0" deleteRows="0"/>
  <customSheetViews>
    <customSheetView guid="{2AF6EA2A-E5C5-45EB-B6C4-875AD1E4E056}" fitToPage="1">
      <selection activeCell="A2" sqref="A2"/>
      <pageMargins left="0.19685039370078741" right="0.19685039370078741" top="0.98425196850393704" bottom="0.98425196850393704" header="0.51181102362204722" footer="0.51181102362204722"/>
      <printOptions horizontalCentered="1"/>
      <pageSetup paperSize="9" scale="76" orientation="landscape" cellComments="asDisplayed" horizontalDpi="300" verticalDpi="300" r:id="rId1"/>
      <headerFooter alignWithMargins="0"/>
    </customSheetView>
  </customSheetViews>
  <mergeCells count="24">
    <mergeCell ref="A41:M41"/>
    <mergeCell ref="B23:B25"/>
    <mergeCell ref="C23:D23"/>
    <mergeCell ref="E23:L23"/>
    <mergeCell ref="M23:N23"/>
    <mergeCell ref="E24:I24"/>
    <mergeCell ref="J24:L24"/>
    <mergeCell ref="A40:M40"/>
    <mergeCell ref="N6:N7"/>
    <mergeCell ref="B5:B7"/>
    <mergeCell ref="E5:L5"/>
    <mergeCell ref="E6:I6"/>
    <mergeCell ref="N24:N25"/>
    <mergeCell ref="M5:N5"/>
    <mergeCell ref="M6:M7"/>
    <mergeCell ref="C24:C25"/>
    <mergeCell ref="D24:D25"/>
    <mergeCell ref="M24:M25"/>
    <mergeCell ref="A5:A8"/>
    <mergeCell ref="A23:A26"/>
    <mergeCell ref="J6:L6"/>
    <mergeCell ref="C6:C7"/>
    <mergeCell ref="C5:D5"/>
    <mergeCell ref="D6:D7"/>
  </mergeCells>
  <printOptions horizontalCentered="1"/>
  <pageMargins left="0.19685039370078741" right="0.19685039370078741" top="0.98425196850393704" bottom="0.98425196850393704" header="0.51181102362204722" footer="0.51181102362204722"/>
  <pageSetup paperSize="9" scale="72" orientation="landscape" cellComments="asDisplayed" horizontalDpi="300" verticalDpi="300" r:id="rId2"/>
  <headerFooter alignWithMargins="0"/>
  <ignoredErrors>
    <ignoredError sqref="I9:I13 L9:N1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workbookViewId="0">
      <selection activeCell="L22" sqref="L22"/>
    </sheetView>
  </sheetViews>
  <sheetFormatPr defaultRowHeight="12.75" x14ac:dyDescent="0.25"/>
  <cols>
    <col min="1" max="1" width="3.5703125" style="16" customWidth="1"/>
    <col min="2" max="2" width="6.28515625" style="16" customWidth="1"/>
    <col min="3" max="3" width="10.5703125" style="62" customWidth="1"/>
    <col min="4" max="5" width="12.28515625" style="62" customWidth="1"/>
    <col min="6" max="6" width="6.140625" style="62" customWidth="1"/>
    <col min="7" max="7" width="8.42578125" style="62" customWidth="1"/>
    <col min="8" max="11" width="9.7109375" style="62" customWidth="1"/>
    <col min="12" max="12" width="9.7109375" style="16" customWidth="1"/>
    <col min="13" max="16384" width="9.140625" style="16"/>
  </cols>
  <sheetData>
    <row r="1" spans="1:13" ht="15.75" x14ac:dyDescent="0.25">
      <c r="A1" s="11" t="s">
        <v>462</v>
      </c>
      <c r="B1" s="12"/>
      <c r="C1" s="61"/>
      <c r="D1" s="61"/>
      <c r="E1" s="61"/>
      <c r="F1" s="61"/>
      <c r="G1" s="61"/>
      <c r="H1" s="61"/>
      <c r="I1" s="61"/>
      <c r="J1" s="61"/>
      <c r="K1" s="61"/>
      <c r="L1" s="12"/>
      <c r="M1" s="12"/>
    </row>
    <row r="2" spans="1:13" ht="13.5" thickBot="1" x14ac:dyDescent="0.3">
      <c r="A2" s="12"/>
      <c r="B2" s="12"/>
      <c r="C2" s="61" t="s">
        <v>662</v>
      </c>
      <c r="D2" s="61"/>
      <c r="E2" s="61"/>
      <c r="F2" s="61"/>
      <c r="G2" s="61"/>
      <c r="H2" s="61"/>
      <c r="I2" s="61"/>
      <c r="J2" s="61"/>
      <c r="K2" s="61"/>
      <c r="M2" s="134" t="s">
        <v>91</v>
      </c>
    </row>
    <row r="3" spans="1:13" ht="15" customHeight="1" x14ac:dyDescent="0.25">
      <c r="A3" s="1235" t="s">
        <v>71</v>
      </c>
      <c r="B3" s="1232" t="s">
        <v>76</v>
      </c>
      <c r="C3" s="1232"/>
      <c r="D3" s="1232"/>
      <c r="E3" s="1232"/>
      <c r="F3" s="1232"/>
      <c r="G3" s="1232"/>
      <c r="H3" s="1239" t="s">
        <v>457</v>
      </c>
      <c r="I3" s="1237" t="s">
        <v>78</v>
      </c>
      <c r="J3" s="1238"/>
      <c r="K3" s="222" t="s">
        <v>79</v>
      </c>
      <c r="L3" s="502" t="s">
        <v>77</v>
      </c>
      <c r="M3" s="1140" t="s">
        <v>464</v>
      </c>
    </row>
    <row r="4" spans="1:13" ht="48.75" customHeight="1" x14ac:dyDescent="0.25">
      <c r="A4" s="1236"/>
      <c r="B4" s="1233"/>
      <c r="C4" s="1233"/>
      <c r="D4" s="1233"/>
      <c r="E4" s="1233"/>
      <c r="F4" s="1233"/>
      <c r="G4" s="1233"/>
      <c r="H4" s="1240"/>
      <c r="I4" s="149" t="s">
        <v>224</v>
      </c>
      <c r="J4" s="505" t="s">
        <v>463</v>
      </c>
      <c r="K4" s="223" t="s">
        <v>80</v>
      </c>
      <c r="L4" s="503" t="s">
        <v>225</v>
      </c>
      <c r="M4" s="1141"/>
    </row>
    <row r="5" spans="1:13" ht="15.75" customHeight="1" x14ac:dyDescent="0.25">
      <c r="A5" s="426"/>
      <c r="B5" s="1234"/>
      <c r="C5" s="1234"/>
      <c r="D5" s="1234"/>
      <c r="E5" s="1234"/>
      <c r="F5" s="1234"/>
      <c r="G5" s="1234"/>
      <c r="H5" s="246" t="s">
        <v>145</v>
      </c>
      <c r="I5" s="150" t="s">
        <v>146</v>
      </c>
      <c r="J5" s="150" t="s">
        <v>147</v>
      </c>
      <c r="K5" s="150" t="s">
        <v>148</v>
      </c>
      <c r="L5" s="504" t="s">
        <v>226</v>
      </c>
      <c r="M5" s="1141"/>
    </row>
    <row r="6" spans="1:13" x14ac:dyDescent="0.25">
      <c r="A6" s="427">
        <v>1</v>
      </c>
      <c r="B6" s="247" t="s">
        <v>227</v>
      </c>
      <c r="C6" s="151"/>
      <c r="D6" s="151"/>
      <c r="E6" s="151"/>
      <c r="F6" s="151"/>
      <c r="G6" s="250"/>
      <c r="H6" s="593">
        <f>SUM(H7:H11)+H14+H15</f>
        <v>19675</v>
      </c>
      <c r="I6" s="594">
        <f>SUM(I7:I11)+I14+I15</f>
        <v>8633</v>
      </c>
      <c r="J6" s="594">
        <f>SUM(J7:J11)+J14+J15</f>
        <v>764</v>
      </c>
      <c r="K6" s="594">
        <f>SUM(K7:K11)+K14+K15</f>
        <v>3967</v>
      </c>
      <c r="L6" s="595">
        <f>SUM(L7:L11)+L14+L15</f>
        <v>24341</v>
      </c>
      <c r="M6" s="1241"/>
    </row>
    <row r="7" spans="1:13" x14ac:dyDescent="0.25">
      <c r="A7" s="428">
        <f t="shared" ref="A7:A15" si="0">A6+1</f>
        <v>2</v>
      </c>
      <c r="B7" s="254" t="s">
        <v>73</v>
      </c>
      <c r="C7" s="152" t="s">
        <v>81</v>
      </c>
      <c r="D7" s="153"/>
      <c r="E7" s="153"/>
      <c r="F7" s="153"/>
      <c r="G7" s="251"/>
      <c r="H7" s="596">
        <v>0</v>
      </c>
      <c r="I7" s="597">
        <f>'11.a'!C8</f>
        <v>0</v>
      </c>
      <c r="J7" s="597">
        <f>'11.a'!C4</f>
        <v>0</v>
      </c>
      <c r="K7" s="597">
        <f>'11.a'!C14</f>
        <v>0</v>
      </c>
      <c r="L7" s="598">
        <v>0</v>
      </c>
      <c r="M7" s="607"/>
    </row>
    <row r="8" spans="1:13" x14ac:dyDescent="0.25">
      <c r="A8" s="429">
        <f t="shared" si="0"/>
        <v>3</v>
      </c>
      <c r="B8" s="248"/>
      <c r="C8" s="154" t="s">
        <v>82</v>
      </c>
      <c r="D8" s="155"/>
      <c r="E8" s="155"/>
      <c r="F8" s="155"/>
      <c r="G8" s="252"/>
      <c r="H8" s="599">
        <v>3940</v>
      </c>
      <c r="I8" s="600">
        <v>775</v>
      </c>
      <c r="J8" s="601">
        <v>764</v>
      </c>
      <c r="K8" s="600">
        <v>2055</v>
      </c>
      <c r="L8" s="602">
        <v>2659</v>
      </c>
      <c r="M8" s="608"/>
    </row>
    <row r="9" spans="1:13" x14ac:dyDescent="0.25">
      <c r="A9" s="429">
        <f t="shared" si="0"/>
        <v>4</v>
      </c>
      <c r="B9" s="248"/>
      <c r="C9" s="154" t="s">
        <v>83</v>
      </c>
      <c r="D9" s="155"/>
      <c r="E9" s="155"/>
      <c r="F9" s="155"/>
      <c r="G9" s="252"/>
      <c r="H9" s="599">
        <f>'11.c'!C3</f>
        <v>2721</v>
      </c>
      <c r="I9" s="600">
        <f>'11.c'!C7</f>
        <v>1170</v>
      </c>
      <c r="J9" s="603">
        <v>0</v>
      </c>
      <c r="K9" s="600">
        <f>'11.c'!C8</f>
        <v>1640</v>
      </c>
      <c r="L9" s="602">
        <f t="shared" ref="L9:L15" si="1">H9+I9-K9</f>
        <v>2251</v>
      </c>
      <c r="M9" s="608">
        <v>0</v>
      </c>
    </row>
    <row r="10" spans="1:13" x14ac:dyDescent="0.25">
      <c r="A10" s="429">
        <f t="shared" si="0"/>
        <v>5</v>
      </c>
      <c r="B10" s="248"/>
      <c r="C10" s="154" t="s">
        <v>84</v>
      </c>
      <c r="D10" s="155"/>
      <c r="E10" s="155"/>
      <c r="F10" s="155"/>
      <c r="G10" s="252"/>
      <c r="H10" s="599">
        <f>'11.d'!C3</f>
        <v>3</v>
      </c>
      <c r="I10" s="600">
        <f>'11.d'!C9</f>
        <v>0</v>
      </c>
      <c r="J10" s="597">
        <f>'11.d'!C4</f>
        <v>0</v>
      </c>
      <c r="K10" s="600">
        <f>'11.d'!C15</f>
        <v>0</v>
      </c>
      <c r="L10" s="602">
        <f t="shared" si="1"/>
        <v>3</v>
      </c>
      <c r="M10" s="609"/>
    </row>
    <row r="11" spans="1:13" x14ac:dyDescent="0.25">
      <c r="A11" s="429">
        <f t="shared" si="0"/>
        <v>6</v>
      </c>
      <c r="B11" s="248"/>
      <c r="C11" s="154" t="s">
        <v>85</v>
      </c>
      <c r="D11" s="155"/>
      <c r="E11" s="155"/>
      <c r="F11" s="155"/>
      <c r="G11" s="252"/>
      <c r="H11" s="599">
        <f>'11.e'!F8</f>
        <v>1911</v>
      </c>
      <c r="I11" s="600">
        <f>'11.e'!F13</f>
        <v>27</v>
      </c>
      <c r="J11" s="603">
        <v>0</v>
      </c>
      <c r="K11" s="600">
        <f>'11.e'!F18</f>
        <v>272</v>
      </c>
      <c r="L11" s="602">
        <v>1667</v>
      </c>
      <c r="M11" s="609">
        <v>0</v>
      </c>
    </row>
    <row r="12" spans="1:13" x14ac:dyDescent="0.25">
      <c r="A12" s="429" t="s">
        <v>228</v>
      </c>
      <c r="B12" s="248"/>
      <c r="C12" s="154" t="s">
        <v>88</v>
      </c>
      <c r="D12" s="155" t="s">
        <v>89</v>
      </c>
      <c r="E12" s="155"/>
      <c r="F12" s="155"/>
      <c r="G12" s="252"/>
      <c r="H12" s="599">
        <f>'11.e'!F6</f>
        <v>1610</v>
      </c>
      <c r="I12" s="600">
        <f>'11.e'!F11</f>
        <v>3</v>
      </c>
      <c r="J12" s="603">
        <v>0</v>
      </c>
      <c r="K12" s="600">
        <f>'11.e'!F16</f>
        <v>92</v>
      </c>
      <c r="L12" s="602">
        <f t="shared" si="1"/>
        <v>1521</v>
      </c>
      <c r="M12" s="609">
        <v>0</v>
      </c>
    </row>
    <row r="13" spans="1:13" x14ac:dyDescent="0.25">
      <c r="A13" s="429" t="s">
        <v>229</v>
      </c>
      <c r="B13" s="248"/>
      <c r="C13" s="154"/>
      <c r="D13" s="155" t="s">
        <v>90</v>
      </c>
      <c r="E13" s="155"/>
      <c r="F13" s="155"/>
      <c r="G13" s="252"/>
      <c r="H13" s="599">
        <f>'11.e'!F7</f>
        <v>180</v>
      </c>
      <c r="I13" s="600">
        <f>'11.e'!F12</f>
        <v>0</v>
      </c>
      <c r="J13" s="603">
        <v>0</v>
      </c>
      <c r="K13" s="600">
        <f>'11.e'!F17</f>
        <v>180</v>
      </c>
      <c r="L13" s="602">
        <f t="shared" si="1"/>
        <v>0</v>
      </c>
      <c r="M13" s="609">
        <v>0</v>
      </c>
    </row>
    <row r="14" spans="1:13" x14ac:dyDescent="0.25">
      <c r="A14" s="429">
        <f>A11+1</f>
        <v>7</v>
      </c>
      <c r="B14" s="248"/>
      <c r="C14" s="154" t="s">
        <v>86</v>
      </c>
      <c r="D14" s="155"/>
      <c r="E14" s="155"/>
      <c r="F14" s="155"/>
      <c r="G14" s="252"/>
      <c r="H14" s="599">
        <f>'11.f'!C3</f>
        <v>0</v>
      </c>
      <c r="I14" s="600">
        <f>'11.f'!C4</f>
        <v>0</v>
      </c>
      <c r="J14" s="603">
        <v>0</v>
      </c>
      <c r="K14" s="600">
        <f>'11.f'!C10</f>
        <v>0</v>
      </c>
      <c r="L14" s="602">
        <f t="shared" si="1"/>
        <v>0</v>
      </c>
      <c r="M14" s="609">
        <v>0</v>
      </c>
    </row>
    <row r="15" spans="1:13" ht="13.5" thickBot="1" x14ac:dyDescent="0.3">
      <c r="A15" s="430">
        <f t="shared" si="0"/>
        <v>8</v>
      </c>
      <c r="B15" s="249"/>
      <c r="C15" s="156" t="s">
        <v>87</v>
      </c>
      <c r="D15" s="157"/>
      <c r="E15" s="157"/>
      <c r="F15" s="157"/>
      <c r="G15" s="253"/>
      <c r="H15" s="604">
        <f>'11.g'!C3</f>
        <v>11100</v>
      </c>
      <c r="I15" s="605">
        <f>'11.g'!C10</f>
        <v>6661</v>
      </c>
      <c r="J15" s="605">
        <f>'11.g'!C5</f>
        <v>0</v>
      </c>
      <c r="K15" s="605">
        <f>'11.g'!C16</f>
        <v>0</v>
      </c>
      <c r="L15" s="606">
        <f t="shared" si="1"/>
        <v>17761</v>
      </c>
      <c r="M15" s="610"/>
    </row>
    <row r="17" spans="1:12" x14ac:dyDescent="0.25">
      <c r="A17" s="16" t="s">
        <v>210</v>
      </c>
    </row>
    <row r="18" spans="1:12" x14ac:dyDescent="0.25">
      <c r="A18" s="18" t="s">
        <v>472</v>
      </c>
    </row>
    <row r="19" spans="1:12" x14ac:dyDescent="0.25">
      <c r="A19" s="213" t="s">
        <v>473</v>
      </c>
      <c r="B19" s="210"/>
      <c r="C19" s="211"/>
      <c r="D19" s="211"/>
      <c r="E19" s="211"/>
      <c r="F19" s="212"/>
      <c r="G19" s="211"/>
      <c r="H19" s="211"/>
      <c r="I19" s="158"/>
      <c r="J19" s="158"/>
    </row>
    <row r="20" spans="1:12" x14ac:dyDescent="0.25">
      <c r="A20" s="27"/>
      <c r="B20" s="158"/>
      <c r="C20" s="158"/>
      <c r="D20" s="158"/>
      <c r="E20" s="158"/>
      <c r="F20" s="158"/>
      <c r="G20" s="158"/>
      <c r="H20" s="158"/>
      <c r="I20" s="158"/>
      <c r="J20" s="158"/>
    </row>
    <row r="21" spans="1:12" x14ac:dyDescent="0.25">
      <c r="A21" s="46" t="s">
        <v>244</v>
      </c>
      <c r="B21" s="455"/>
      <c r="C21" s="455"/>
      <c r="D21" s="158"/>
      <c r="E21" s="158"/>
      <c r="F21" s="27"/>
      <c r="G21" s="158"/>
      <c r="H21" s="158"/>
      <c r="I21" s="158"/>
      <c r="J21" s="158"/>
    </row>
    <row r="22" spans="1:12" x14ac:dyDescent="0.25">
      <c r="A22" s="16" t="s">
        <v>617</v>
      </c>
      <c r="B22" s="27"/>
      <c r="C22" s="27"/>
      <c r="D22" s="158"/>
      <c r="E22" s="158"/>
      <c r="F22" s="27"/>
      <c r="G22" s="158"/>
      <c r="H22" s="158"/>
      <c r="I22" s="158"/>
      <c r="J22" s="158"/>
    </row>
    <row r="23" spans="1:12" x14ac:dyDescent="0.25">
      <c r="A23" s="16" t="s">
        <v>618</v>
      </c>
      <c r="B23" s="27"/>
      <c r="C23" s="158"/>
      <c r="D23" s="158"/>
      <c r="E23" s="158"/>
      <c r="F23" s="158"/>
      <c r="G23" s="158"/>
      <c r="H23" s="158"/>
      <c r="I23" s="158"/>
      <c r="J23" s="158"/>
    </row>
    <row r="24" spans="1:12" x14ac:dyDescent="0.25">
      <c r="A24" s="16" t="s">
        <v>649</v>
      </c>
    </row>
    <row r="26" spans="1:12" x14ac:dyDescent="0.25">
      <c r="A26" s="124"/>
      <c r="B26" s="124"/>
      <c r="C26" s="136"/>
      <c r="D26" s="136"/>
      <c r="E26" s="136"/>
      <c r="F26" s="136"/>
      <c r="G26" s="136"/>
      <c r="H26" s="136"/>
      <c r="I26" s="136"/>
      <c r="J26" s="136"/>
      <c r="K26" s="136"/>
      <c r="L26" s="124"/>
    </row>
    <row r="27" spans="1:12" x14ac:dyDescent="0.25">
      <c r="A27" s="124"/>
      <c r="B27" s="124"/>
      <c r="C27" s="136"/>
      <c r="D27" s="136"/>
      <c r="E27" s="136"/>
      <c r="F27" s="136"/>
      <c r="G27" s="136"/>
      <c r="H27" s="136"/>
      <c r="I27" s="136"/>
      <c r="J27" s="136"/>
      <c r="K27" s="136"/>
      <c r="L27" s="124"/>
    </row>
    <row r="28" spans="1:12" x14ac:dyDescent="0.25">
      <c r="A28" s="124"/>
      <c r="B28" s="124"/>
      <c r="C28" s="136"/>
      <c r="D28" s="136"/>
      <c r="E28" s="136"/>
      <c r="F28" s="136"/>
      <c r="G28" s="136"/>
      <c r="H28" s="136"/>
      <c r="I28" s="136"/>
      <c r="J28" s="136"/>
      <c r="K28" s="136"/>
      <c r="L28" s="124"/>
    </row>
    <row r="29" spans="1:12" x14ac:dyDescent="0.25">
      <c r="A29" s="124"/>
      <c r="B29" s="124"/>
      <c r="C29" s="136"/>
      <c r="D29" s="136"/>
      <c r="E29" s="136"/>
      <c r="F29" s="136"/>
      <c r="G29" s="136"/>
      <c r="H29" s="136"/>
      <c r="I29" s="136"/>
      <c r="J29" s="136"/>
      <c r="K29" s="136"/>
      <c r="L29" s="124"/>
    </row>
    <row r="30" spans="1:12" x14ac:dyDescent="0.25">
      <c r="A30" s="124"/>
      <c r="B30" s="124"/>
      <c r="C30" s="136"/>
      <c r="D30" s="136"/>
      <c r="E30" s="136"/>
      <c r="F30" s="136"/>
      <c r="G30" s="136"/>
      <c r="H30" s="136"/>
      <c r="I30" s="136"/>
      <c r="J30" s="136"/>
      <c r="K30" s="136"/>
      <c r="L30" s="124"/>
    </row>
    <row r="31" spans="1:12" x14ac:dyDescent="0.25">
      <c r="A31" s="124"/>
      <c r="B31" s="124"/>
      <c r="C31" s="136"/>
      <c r="D31" s="136"/>
      <c r="E31" s="136"/>
      <c r="F31" s="136"/>
      <c r="G31" s="136"/>
      <c r="H31" s="136"/>
      <c r="I31" s="136"/>
      <c r="J31" s="136"/>
      <c r="K31" s="136"/>
      <c r="L31" s="124"/>
    </row>
    <row r="32" spans="1:12" x14ac:dyDescent="0.25">
      <c r="A32" s="124"/>
      <c r="B32" s="124"/>
      <c r="C32" s="136"/>
      <c r="D32" s="136"/>
      <c r="E32" s="136"/>
      <c r="F32" s="136"/>
      <c r="G32" s="136"/>
      <c r="H32" s="136"/>
      <c r="I32" s="136"/>
      <c r="J32" s="136"/>
      <c r="K32" s="136"/>
      <c r="L32" s="124"/>
    </row>
    <row r="33" spans="1:12" x14ac:dyDescent="0.25">
      <c r="A33" s="124"/>
      <c r="B33" s="124"/>
      <c r="C33" s="136"/>
      <c r="D33" s="136"/>
      <c r="E33" s="136"/>
      <c r="F33" s="136"/>
      <c r="G33" s="136"/>
      <c r="H33" s="136"/>
      <c r="I33" s="136"/>
      <c r="J33" s="136"/>
      <c r="K33" s="136"/>
      <c r="L33" s="124"/>
    </row>
    <row r="34" spans="1:12" x14ac:dyDescent="0.25">
      <c r="A34" s="124"/>
      <c r="B34" s="124"/>
      <c r="C34" s="136"/>
      <c r="D34" s="136"/>
      <c r="E34" s="136"/>
      <c r="F34" s="136"/>
      <c r="G34" s="136"/>
      <c r="H34" s="136"/>
      <c r="I34" s="136"/>
      <c r="J34" s="136"/>
      <c r="K34" s="136"/>
      <c r="L34" s="124"/>
    </row>
    <row r="35" spans="1:12" x14ac:dyDescent="0.25">
      <c r="A35" s="124"/>
      <c r="B35" s="124"/>
      <c r="C35" s="136"/>
      <c r="D35" s="136"/>
      <c r="E35" s="136"/>
      <c r="F35" s="136"/>
      <c r="G35" s="136"/>
      <c r="H35" s="136"/>
      <c r="I35" s="136"/>
      <c r="J35" s="136"/>
      <c r="K35" s="136"/>
      <c r="L35" s="124"/>
    </row>
    <row r="36" spans="1:12" x14ac:dyDescent="0.25">
      <c r="A36" s="124"/>
      <c r="B36" s="124"/>
      <c r="C36" s="136"/>
      <c r="D36" s="136"/>
      <c r="E36" s="136"/>
      <c r="F36" s="136"/>
      <c r="G36" s="136"/>
      <c r="H36" s="136"/>
      <c r="I36" s="136"/>
      <c r="J36" s="136"/>
      <c r="K36" s="136"/>
      <c r="L36" s="124"/>
    </row>
    <row r="37" spans="1:12" x14ac:dyDescent="0.25">
      <c r="A37" s="124"/>
      <c r="B37" s="124"/>
      <c r="C37" s="136"/>
      <c r="D37" s="136"/>
      <c r="E37" s="136"/>
      <c r="F37" s="136"/>
      <c r="G37" s="136"/>
      <c r="H37" s="136"/>
      <c r="I37" s="136"/>
      <c r="J37" s="136"/>
      <c r="K37" s="136"/>
      <c r="L37" s="124"/>
    </row>
  </sheetData>
  <customSheetViews>
    <customSheetView guid="{2AF6EA2A-E5C5-45EB-B6C4-875AD1E4E056}" fitToPage="1">
      <selection activeCell="A2" sqref="A2"/>
      <pageMargins left="0.23622047244094491" right="0.23622047244094491" top="0.86614173228346458"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5">
    <mergeCell ref="B3:G5"/>
    <mergeCell ref="A3:A4"/>
    <mergeCell ref="I3:J3"/>
    <mergeCell ref="H3:H4"/>
    <mergeCell ref="M3:M6"/>
  </mergeCells>
  <printOptions horizontalCentered="1"/>
  <pageMargins left="0.23622047244094491" right="0.23622047244094491" top="0.86614173228346458" bottom="0.98425196850393704" header="0.51181102362204722" footer="0.51181102362204722"/>
  <pageSetup paperSize="9" orientation="landscape" cellComments="asDisplayed" horizontalDpi="300" verticalDpi="300"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election activeCell="B2" sqref="B2"/>
    </sheetView>
  </sheetViews>
  <sheetFormatPr defaultRowHeight="12.75" x14ac:dyDescent="0.25"/>
  <cols>
    <col min="1" max="1" width="14.42578125" style="16" customWidth="1"/>
    <col min="2" max="2" width="30.140625" style="16" customWidth="1"/>
    <col min="3" max="3" width="16.140625" style="62" customWidth="1"/>
    <col min="4" max="16384" width="9.140625" style="16"/>
  </cols>
  <sheetData>
    <row r="1" spans="1:5" ht="15.75" x14ac:dyDescent="0.25">
      <c r="A1" s="48" t="s">
        <v>450</v>
      </c>
      <c r="B1" s="12"/>
      <c r="D1" s="12"/>
    </row>
    <row r="2" spans="1:5" ht="13.5" thickBot="1" x14ac:dyDescent="0.3">
      <c r="A2" s="12"/>
      <c r="B2" s="12" t="s">
        <v>662</v>
      </c>
      <c r="C2" s="63" t="s">
        <v>91</v>
      </c>
      <c r="D2" s="12"/>
    </row>
    <row r="3" spans="1:5" ht="13.5" thickBot="1" x14ac:dyDescent="0.3">
      <c r="A3" s="1245" t="s">
        <v>607</v>
      </c>
      <c r="B3" s="1246"/>
      <c r="C3" s="576"/>
    </row>
    <row r="4" spans="1:5" x14ac:dyDescent="0.25">
      <c r="A4" s="1242" t="s">
        <v>109</v>
      </c>
      <c r="B4" s="451" t="s">
        <v>459</v>
      </c>
      <c r="C4" s="553"/>
    </row>
    <row r="5" spans="1:5" x14ac:dyDescent="0.25">
      <c r="A5" s="1243"/>
      <c r="B5" s="452" t="s">
        <v>110</v>
      </c>
      <c r="C5" s="554"/>
    </row>
    <row r="6" spans="1:5" x14ac:dyDescent="0.25">
      <c r="A6" s="1243"/>
      <c r="B6" s="452" t="s">
        <v>111</v>
      </c>
      <c r="C6" s="554"/>
    </row>
    <row r="7" spans="1:5" ht="13.5" thickBot="1" x14ac:dyDescent="0.3">
      <c r="A7" s="1243"/>
      <c r="B7" s="452" t="s">
        <v>112</v>
      </c>
      <c r="C7" s="554"/>
    </row>
    <row r="8" spans="1:5" ht="13.5" thickBot="1" x14ac:dyDescent="0.3">
      <c r="A8" s="1244"/>
      <c r="B8" s="453" t="s">
        <v>92</v>
      </c>
      <c r="C8" s="555">
        <f>SUM(C4:C7)</f>
        <v>0</v>
      </c>
    </row>
    <row r="9" spans="1:5" x14ac:dyDescent="0.25">
      <c r="A9" s="1242" t="s">
        <v>113</v>
      </c>
      <c r="B9" s="451" t="s">
        <v>114</v>
      </c>
      <c r="C9" s="553"/>
    </row>
    <row r="10" spans="1:5" x14ac:dyDescent="0.25">
      <c r="A10" s="1243"/>
      <c r="B10" s="452" t="s">
        <v>115</v>
      </c>
      <c r="C10" s="554"/>
    </row>
    <row r="11" spans="1:5" x14ac:dyDescent="0.25">
      <c r="A11" s="1243"/>
      <c r="B11" s="452" t="s">
        <v>116</v>
      </c>
      <c r="C11" s="554"/>
    </row>
    <row r="12" spans="1:5" x14ac:dyDescent="0.25">
      <c r="A12" s="1243"/>
      <c r="B12" s="452" t="s">
        <v>117</v>
      </c>
      <c r="C12" s="554"/>
    </row>
    <row r="13" spans="1:5" ht="13.5" thickBot="1" x14ac:dyDescent="0.3">
      <c r="A13" s="1243"/>
      <c r="B13" s="454" t="s">
        <v>259</v>
      </c>
      <c r="C13" s="556"/>
    </row>
    <row r="14" spans="1:5" ht="13.5" thickBot="1" x14ac:dyDescent="0.3">
      <c r="A14" s="1244"/>
      <c r="B14" s="453" t="s">
        <v>92</v>
      </c>
      <c r="C14" s="555">
        <f>SUM(C9:C13)</f>
        <v>0</v>
      </c>
    </row>
    <row r="15" spans="1:5" ht="13.5" thickBot="1" x14ac:dyDescent="0.3">
      <c r="A15" s="1247" t="s">
        <v>108</v>
      </c>
      <c r="B15" s="1248"/>
      <c r="C15" s="555">
        <f>C3+C8-C14</f>
        <v>0</v>
      </c>
    </row>
    <row r="16" spans="1:5" x14ac:dyDescent="0.25">
      <c r="A16" s="12"/>
      <c r="B16" s="12"/>
      <c r="C16" s="61"/>
      <c r="D16" s="12"/>
      <c r="E16" s="12"/>
    </row>
    <row r="17" spans="1:5" x14ac:dyDescent="0.25">
      <c r="A17" s="12" t="s">
        <v>231</v>
      </c>
      <c r="B17" s="12"/>
      <c r="C17" s="61"/>
      <c r="D17" s="12"/>
      <c r="E17" s="12"/>
    </row>
    <row r="18" spans="1:5" x14ac:dyDescent="0.25">
      <c r="A18" s="17" t="s">
        <v>474</v>
      </c>
      <c r="B18" s="12"/>
      <c r="C18" s="61"/>
      <c r="D18" s="12"/>
      <c r="E18" s="12"/>
    </row>
    <row r="19" spans="1:5" x14ac:dyDescent="0.25">
      <c r="A19" s="12"/>
      <c r="B19" s="12"/>
      <c r="C19" s="61"/>
      <c r="D19" s="12"/>
      <c r="E19" s="12"/>
    </row>
    <row r="20" spans="1:5" x14ac:dyDescent="0.25">
      <c r="A20" s="12"/>
      <c r="B20" s="12"/>
      <c r="C20" s="61"/>
      <c r="D20" s="12"/>
      <c r="E20" s="12"/>
    </row>
  </sheetData>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4">
    <mergeCell ref="A4:A8"/>
    <mergeCell ref="A9:A14"/>
    <mergeCell ref="A3:B3"/>
    <mergeCell ref="A15:B15"/>
  </mergeCells>
  <printOptions horizontalCentered="1"/>
  <pageMargins left="0.78740157480314965" right="0.78740157480314965" top="0.98425196850393704" bottom="0.98425196850393704" header="0.51181102362204722" footer="0.51181102362204722"/>
  <pageSetup paperSize="9" orientation="landscape"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E38" sqref="E38"/>
    </sheetView>
  </sheetViews>
  <sheetFormatPr defaultRowHeight="12.75" x14ac:dyDescent="0.2"/>
  <cols>
    <col min="1" max="1" width="10.5703125" style="33" customWidth="1"/>
    <col min="2" max="2" width="43.5703125" style="33" customWidth="1"/>
    <col min="3" max="3" width="17" style="67" customWidth="1"/>
    <col min="4" max="16384" width="9.140625" style="33"/>
  </cols>
  <sheetData>
    <row r="1" spans="1:6" ht="13.5" customHeight="1" x14ac:dyDescent="0.25">
      <c r="A1" s="64" t="s">
        <v>451</v>
      </c>
      <c r="B1" s="35"/>
      <c r="C1" s="33"/>
      <c r="D1" s="35"/>
      <c r="E1" s="35"/>
      <c r="F1" s="35"/>
    </row>
    <row r="2" spans="1:6" ht="13.5" customHeight="1" thickBot="1" x14ac:dyDescent="0.25">
      <c r="A2" s="35"/>
      <c r="B2" s="35" t="s">
        <v>662</v>
      </c>
      <c r="C2" s="66" t="s">
        <v>91</v>
      </c>
      <c r="D2" s="35"/>
      <c r="E2" s="35"/>
      <c r="F2" s="35"/>
    </row>
    <row r="3" spans="1:6" ht="16.5" customHeight="1" thickBot="1" x14ac:dyDescent="0.25">
      <c r="A3" s="1247" t="s">
        <v>107</v>
      </c>
      <c r="B3" s="1254"/>
      <c r="C3" s="892">
        <v>3940</v>
      </c>
    </row>
    <row r="4" spans="1:6" ht="12.75" customHeight="1" x14ac:dyDescent="0.2">
      <c r="A4" s="1249" t="s">
        <v>109</v>
      </c>
      <c r="B4" s="440" t="s">
        <v>118</v>
      </c>
      <c r="C4" s="557">
        <v>10</v>
      </c>
    </row>
    <row r="5" spans="1:6" ht="12.75" customHeight="1" x14ac:dyDescent="0.2">
      <c r="A5" s="1250"/>
      <c r="B5" s="441" t="s">
        <v>460</v>
      </c>
      <c r="C5" s="583">
        <v>764</v>
      </c>
    </row>
    <row r="6" spans="1:6" ht="12.75" customHeight="1" x14ac:dyDescent="0.2">
      <c r="A6" s="1250"/>
      <c r="B6" s="442" t="s">
        <v>411</v>
      </c>
      <c r="C6" s="583"/>
    </row>
    <row r="7" spans="1:6" ht="12.75" customHeight="1" x14ac:dyDescent="0.2">
      <c r="A7" s="1250"/>
      <c r="B7" s="441" t="s">
        <v>119</v>
      </c>
      <c r="C7" s="583"/>
    </row>
    <row r="8" spans="1:6" ht="12.75" customHeight="1" x14ac:dyDescent="0.2">
      <c r="A8" s="1250"/>
      <c r="B8" s="441" t="s">
        <v>120</v>
      </c>
      <c r="C8" s="584"/>
    </row>
    <row r="9" spans="1:6" ht="12.75" customHeight="1" x14ac:dyDescent="0.2">
      <c r="A9" s="1250"/>
      <c r="B9" s="441" t="s">
        <v>412</v>
      </c>
      <c r="C9" s="583"/>
    </row>
    <row r="10" spans="1:6" ht="12.75" customHeight="1" x14ac:dyDescent="0.2">
      <c r="A10" s="1250"/>
      <c r="B10" s="443" t="s">
        <v>121</v>
      </c>
      <c r="C10" s="585">
        <f>SUM(C11:C13)</f>
        <v>0</v>
      </c>
    </row>
    <row r="11" spans="1:6" ht="12.75" customHeight="1" x14ac:dyDescent="0.2">
      <c r="A11" s="1250"/>
      <c r="B11" s="441" t="s">
        <v>122</v>
      </c>
      <c r="C11" s="583"/>
    </row>
    <row r="12" spans="1:6" ht="12.75" customHeight="1" x14ac:dyDescent="0.2">
      <c r="A12" s="1250"/>
      <c r="B12" s="444" t="s">
        <v>123</v>
      </c>
      <c r="C12" s="583"/>
    </row>
    <row r="13" spans="1:6" ht="12.75" customHeight="1" thickBot="1" x14ac:dyDescent="0.25">
      <c r="A13" s="1250"/>
      <c r="B13" s="441" t="s">
        <v>124</v>
      </c>
      <c r="C13" s="586"/>
    </row>
    <row r="14" spans="1:6" s="34" customFormat="1" ht="15.75" customHeight="1" thickBot="1" x14ac:dyDescent="0.25">
      <c r="A14" s="1251"/>
      <c r="B14" s="445" t="s">
        <v>93</v>
      </c>
      <c r="C14" s="587">
        <v>775</v>
      </c>
    </row>
    <row r="15" spans="1:6" ht="12.75" customHeight="1" x14ac:dyDescent="0.2">
      <c r="A15" s="1252" t="s">
        <v>113</v>
      </c>
      <c r="B15" s="446" t="s">
        <v>180</v>
      </c>
      <c r="C15" s="588">
        <v>2055</v>
      </c>
    </row>
    <row r="16" spans="1:6" ht="12.75" customHeight="1" x14ac:dyDescent="0.2">
      <c r="A16" s="1252"/>
      <c r="B16" s="447" t="s">
        <v>246</v>
      </c>
      <c r="C16" s="589">
        <v>-36</v>
      </c>
    </row>
    <row r="17" spans="1:5" ht="12.75" customHeight="1" x14ac:dyDescent="0.2">
      <c r="A17" s="1252"/>
      <c r="B17" s="448" t="s">
        <v>125</v>
      </c>
      <c r="C17" s="590">
        <v>2091</v>
      </c>
    </row>
    <row r="18" spans="1:5" ht="12.75" customHeight="1" x14ac:dyDescent="0.2">
      <c r="A18" s="1252"/>
      <c r="B18" s="448" t="s">
        <v>126</v>
      </c>
      <c r="C18" s="590"/>
    </row>
    <row r="19" spans="1:5" ht="12.75" customHeight="1" x14ac:dyDescent="0.2">
      <c r="A19" s="1252"/>
      <c r="B19" s="448" t="s">
        <v>413</v>
      </c>
      <c r="C19" s="590"/>
    </row>
    <row r="20" spans="1:5" ht="12.75" customHeight="1" x14ac:dyDescent="0.2">
      <c r="A20" s="1252"/>
      <c r="B20" s="449" t="s">
        <v>414</v>
      </c>
      <c r="C20" s="591"/>
    </row>
    <row r="21" spans="1:5" ht="12.75" customHeight="1" x14ac:dyDescent="0.2">
      <c r="A21" s="1252"/>
      <c r="B21" s="450" t="s">
        <v>127</v>
      </c>
      <c r="C21" s="592">
        <f>SUM(C22:C24)</f>
        <v>0</v>
      </c>
    </row>
    <row r="22" spans="1:5" ht="12.75" customHeight="1" x14ac:dyDescent="0.2">
      <c r="A22" s="1252"/>
      <c r="B22" s="441" t="s">
        <v>128</v>
      </c>
      <c r="C22" s="583"/>
    </row>
    <row r="23" spans="1:5" ht="12.75" customHeight="1" x14ac:dyDescent="0.2">
      <c r="A23" s="1252"/>
      <c r="B23" s="441" t="s">
        <v>129</v>
      </c>
      <c r="C23" s="583"/>
    </row>
    <row r="24" spans="1:5" ht="12.75" customHeight="1" thickBot="1" x14ac:dyDescent="0.25">
      <c r="A24" s="1252"/>
      <c r="B24" s="441" t="s">
        <v>130</v>
      </c>
      <c r="C24" s="583"/>
    </row>
    <row r="25" spans="1:5" ht="13.5" thickBot="1" x14ac:dyDescent="0.25">
      <c r="A25" s="1253"/>
      <c r="B25" s="445" t="s">
        <v>92</v>
      </c>
      <c r="C25" s="587">
        <f>C15+C20+C21</f>
        <v>2055</v>
      </c>
    </row>
    <row r="26" spans="1:5" ht="18.75" customHeight="1" thickBot="1" x14ac:dyDescent="0.25">
      <c r="A26" s="1247" t="s">
        <v>108</v>
      </c>
      <c r="B26" s="1254"/>
      <c r="C26" s="587">
        <v>2659</v>
      </c>
    </row>
    <row r="27" spans="1:5" ht="12.75" customHeight="1" x14ac:dyDescent="0.2">
      <c r="B27" s="35"/>
      <c r="C27" s="65"/>
      <c r="D27" s="35"/>
      <c r="E27" s="35"/>
    </row>
    <row r="28" spans="1:5" x14ac:dyDescent="0.2">
      <c r="A28" s="12" t="s">
        <v>231</v>
      </c>
      <c r="B28" s="35"/>
      <c r="C28" s="65"/>
      <c r="D28" s="35"/>
      <c r="E28" s="35"/>
    </row>
    <row r="29" spans="1:5" x14ac:dyDescent="0.2">
      <c r="A29" s="17" t="s">
        <v>458</v>
      </c>
    </row>
  </sheetData>
  <sheetProtection insertRows="0" deleteRows="0"/>
  <customSheetViews>
    <customSheetView guid="{2AF6EA2A-E5C5-45EB-B6C4-875AD1E4E056}" fitToPage="1">
      <selection activeCell="A2" sqref="A2"/>
      <pageMargins left="0.24" right="0.24" top="0.71" bottom="0.72" header="0.51181102362204722" footer="0.51181102362204722"/>
      <printOptions horizontalCentered="1"/>
      <pageSetup paperSize="9" orientation="landscape" horizontalDpi="300" verticalDpi="300" r:id="rId1"/>
      <headerFooter alignWithMargins="0"/>
    </customSheetView>
  </customSheetViews>
  <mergeCells count="4">
    <mergeCell ref="A4:A14"/>
    <mergeCell ref="A15:A25"/>
    <mergeCell ref="A3:B3"/>
    <mergeCell ref="A26:B26"/>
  </mergeCells>
  <printOptions horizontalCentered="1"/>
  <pageMargins left="0.24" right="0.24" top="0.71" bottom="0.72" header="0.51181102362204722" footer="0.51181102362204722"/>
  <pageSetup paperSize="9" orientation="landscape" horizontalDpi="300" verticalDpi="300" r:id="rId2"/>
  <headerFooter alignWithMargins="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election activeCell="D28" sqref="D28"/>
    </sheetView>
  </sheetViews>
  <sheetFormatPr defaultRowHeight="12.75" x14ac:dyDescent="0.25"/>
  <cols>
    <col min="1" max="1" width="13.28515625" style="16" customWidth="1"/>
    <col min="2" max="2" width="54.7109375" style="16" customWidth="1"/>
    <col min="3" max="3" width="14.28515625" style="62" customWidth="1"/>
    <col min="4" max="4" width="56.42578125" style="16" customWidth="1"/>
    <col min="5" max="5" width="9.140625" style="16"/>
    <col min="6" max="6" width="17.5703125" style="16" customWidth="1"/>
    <col min="7" max="16384" width="9.140625" style="16"/>
  </cols>
  <sheetData>
    <row r="1" spans="1:8" ht="15.75" x14ac:dyDescent="0.25">
      <c r="A1" s="11" t="s">
        <v>452</v>
      </c>
      <c r="B1" s="12"/>
      <c r="C1" s="16"/>
      <c r="D1" s="12"/>
    </row>
    <row r="2" spans="1:8" ht="13.5" thickBot="1" x14ac:dyDescent="0.3">
      <c r="A2" s="12"/>
      <c r="B2" s="12" t="s">
        <v>662</v>
      </c>
      <c r="C2" s="81" t="s">
        <v>91</v>
      </c>
      <c r="D2" s="12"/>
    </row>
    <row r="3" spans="1:8" ht="13.5" thickBot="1" x14ac:dyDescent="0.3">
      <c r="A3" s="1247" t="s">
        <v>107</v>
      </c>
      <c r="B3" s="1248"/>
      <c r="C3" s="891">
        <v>2721</v>
      </c>
    </row>
    <row r="4" spans="1:8" ht="12.75" customHeight="1" x14ac:dyDescent="0.25">
      <c r="A4" s="1255" t="s">
        <v>109</v>
      </c>
      <c r="B4" s="434" t="s">
        <v>261</v>
      </c>
      <c r="C4" s="579">
        <v>1170</v>
      </c>
      <c r="D4" s="180"/>
      <c r="E4" s="181"/>
      <c r="F4" s="182"/>
      <c r="G4" s="181"/>
    </row>
    <row r="5" spans="1:8" ht="12.75" customHeight="1" x14ac:dyDescent="0.25">
      <c r="A5" s="1256"/>
      <c r="B5" s="435" t="s">
        <v>131</v>
      </c>
      <c r="C5" s="579">
        <v>0</v>
      </c>
      <c r="D5" s="180"/>
      <c r="E5" s="181"/>
      <c r="F5" s="182"/>
      <c r="G5" s="181"/>
    </row>
    <row r="6" spans="1:8" ht="12.75" customHeight="1" thickBot="1" x14ac:dyDescent="0.3">
      <c r="A6" s="1257"/>
      <c r="B6" s="436" t="s">
        <v>262</v>
      </c>
      <c r="C6" s="580">
        <v>0</v>
      </c>
      <c r="D6" s="180"/>
      <c r="E6" s="181"/>
      <c r="F6" s="182"/>
      <c r="G6" s="181"/>
    </row>
    <row r="7" spans="1:8" ht="16.5" customHeight="1" thickBot="1" x14ac:dyDescent="0.3">
      <c r="A7" s="1258"/>
      <c r="B7" s="437" t="s">
        <v>92</v>
      </c>
      <c r="C7" s="581">
        <f>SUM(C4:C6)</f>
        <v>1170</v>
      </c>
      <c r="D7" s="180"/>
      <c r="E7" s="181"/>
      <c r="F7" s="182"/>
      <c r="G7" s="181"/>
    </row>
    <row r="8" spans="1:8" ht="16.5" customHeight="1" thickBot="1" x14ac:dyDescent="0.3">
      <c r="A8" s="438" t="s">
        <v>113</v>
      </c>
      <c r="B8" s="439" t="s">
        <v>92</v>
      </c>
      <c r="C8" s="582">
        <v>1640</v>
      </c>
      <c r="D8" s="180"/>
      <c r="E8" s="181"/>
      <c r="F8" s="182"/>
      <c r="G8" s="181"/>
    </row>
    <row r="9" spans="1:8" ht="16.5" customHeight="1" thickBot="1" x14ac:dyDescent="0.3">
      <c r="A9" s="1259" t="s">
        <v>132</v>
      </c>
      <c r="B9" s="1260"/>
      <c r="C9" s="555">
        <f>C3+C7-C8</f>
        <v>2251</v>
      </c>
      <c r="D9" s="180"/>
      <c r="E9" s="181"/>
      <c r="F9" s="182"/>
      <c r="G9" s="181"/>
    </row>
    <row r="10" spans="1:8" ht="15" customHeight="1" x14ac:dyDescent="0.25">
      <c r="A10" s="72"/>
      <c r="B10" s="87"/>
      <c r="C10" s="183"/>
      <c r="D10" s="180"/>
      <c r="E10" s="181"/>
      <c r="F10" s="182"/>
      <c r="G10" s="181"/>
    </row>
    <row r="11" spans="1:8" x14ac:dyDescent="0.25">
      <c r="A11" s="12" t="s">
        <v>210</v>
      </c>
      <c r="B11" s="184"/>
      <c r="C11" s="185"/>
      <c r="D11" s="184"/>
      <c r="E11" s="186"/>
      <c r="F11" s="180"/>
      <c r="G11" s="180"/>
      <c r="H11" s="180"/>
    </row>
    <row r="12" spans="1:8" x14ac:dyDescent="0.25">
      <c r="A12" s="200" t="s">
        <v>643</v>
      </c>
      <c r="B12" s="199"/>
      <c r="C12" s="187"/>
      <c r="D12" s="184"/>
      <c r="E12" s="186"/>
      <c r="F12" s="180"/>
      <c r="G12" s="180"/>
      <c r="H12" s="180"/>
    </row>
    <row r="13" spans="1:8" x14ac:dyDescent="0.25">
      <c r="A13" s="17" t="s">
        <v>475</v>
      </c>
      <c r="B13" s="89"/>
      <c r="C13" s="188"/>
      <c r="D13" s="89"/>
      <c r="E13" s="124"/>
      <c r="F13" s="124"/>
      <c r="G13" s="124"/>
      <c r="H13" s="124"/>
    </row>
    <row r="14" spans="1:8" x14ac:dyDescent="0.25">
      <c r="A14" s="135"/>
      <c r="B14" s="135"/>
      <c r="C14" s="189"/>
      <c r="D14" s="190"/>
      <c r="E14" s="191"/>
      <c r="F14" s="191"/>
      <c r="G14" s="191"/>
      <c r="H14" s="192"/>
    </row>
    <row r="15" spans="1:8" x14ac:dyDescent="0.25">
      <c r="A15" s="135"/>
      <c r="B15" s="135"/>
      <c r="C15" s="193"/>
      <c r="D15" s="135"/>
      <c r="E15" s="192"/>
      <c r="F15" s="192"/>
      <c r="G15" s="191"/>
      <c r="H15" s="192"/>
    </row>
    <row r="16" spans="1:8" x14ac:dyDescent="0.25">
      <c r="A16" s="194"/>
      <c r="B16" s="194"/>
      <c r="C16" s="195"/>
      <c r="D16" s="192"/>
      <c r="E16" s="192"/>
      <c r="F16" s="192"/>
      <c r="G16" s="192"/>
      <c r="H16" s="192"/>
    </row>
    <row r="17" spans="1:8" x14ac:dyDescent="0.25">
      <c r="A17" s="196"/>
      <c r="B17" s="196"/>
      <c r="C17" s="197"/>
      <c r="D17" s="196"/>
      <c r="E17" s="196"/>
      <c r="F17" s="196"/>
      <c r="G17" s="196"/>
      <c r="H17" s="196"/>
    </row>
    <row r="18" spans="1:8" x14ac:dyDescent="0.25">
      <c r="A18" s="196"/>
      <c r="B18" s="196"/>
      <c r="C18" s="197"/>
      <c r="D18" s="196"/>
      <c r="E18" s="196"/>
      <c r="F18" s="196"/>
      <c r="G18" s="196"/>
      <c r="H18" s="196"/>
    </row>
    <row r="19" spans="1:8" x14ac:dyDescent="0.25">
      <c r="A19" s="124"/>
      <c r="B19" s="124"/>
      <c r="C19" s="136"/>
      <c r="D19" s="124"/>
      <c r="E19" s="124"/>
      <c r="F19" s="124"/>
      <c r="G19" s="124"/>
      <c r="H19" s="124"/>
    </row>
    <row r="20" spans="1:8" x14ac:dyDescent="0.25">
      <c r="A20" s="124"/>
      <c r="B20" s="124"/>
      <c r="C20" s="136"/>
      <c r="D20" s="124"/>
      <c r="E20" s="124"/>
      <c r="F20" s="124"/>
      <c r="G20" s="124"/>
      <c r="H20" s="124"/>
    </row>
    <row r="21" spans="1:8" x14ac:dyDescent="0.25">
      <c r="A21" s="124"/>
      <c r="B21" s="124"/>
      <c r="C21" s="136"/>
      <c r="D21" s="124"/>
      <c r="E21" s="124"/>
      <c r="F21" s="124"/>
      <c r="G21" s="124"/>
      <c r="H21" s="124"/>
    </row>
    <row r="22" spans="1:8" x14ac:dyDescent="0.25">
      <c r="A22" s="124"/>
      <c r="B22" s="124"/>
      <c r="C22" s="136"/>
      <c r="D22" s="124"/>
      <c r="E22" s="124"/>
      <c r="F22" s="124"/>
      <c r="G22" s="124"/>
      <c r="H22" s="124"/>
    </row>
    <row r="23" spans="1:8" x14ac:dyDescent="0.25">
      <c r="A23" s="124"/>
      <c r="B23" s="124"/>
      <c r="C23" s="136"/>
      <c r="D23" s="124"/>
      <c r="E23" s="124"/>
      <c r="F23" s="124"/>
      <c r="G23" s="124"/>
      <c r="H23" s="124"/>
    </row>
    <row r="24" spans="1:8" x14ac:dyDescent="0.25">
      <c r="A24" s="124"/>
      <c r="B24" s="124"/>
      <c r="C24" s="136"/>
      <c r="D24" s="124"/>
      <c r="E24" s="124"/>
      <c r="F24" s="124"/>
      <c r="G24" s="124"/>
      <c r="H24" s="124"/>
    </row>
    <row r="25" spans="1:8" x14ac:dyDescent="0.25">
      <c r="A25" s="124"/>
      <c r="B25" s="124"/>
      <c r="C25" s="136"/>
      <c r="D25" s="124"/>
      <c r="E25" s="124"/>
      <c r="F25" s="124"/>
      <c r="G25" s="124"/>
      <c r="H25" s="124"/>
    </row>
    <row r="26" spans="1:8" x14ac:dyDescent="0.25">
      <c r="A26" s="124"/>
      <c r="B26" s="124"/>
      <c r="C26" s="136"/>
      <c r="D26" s="124"/>
      <c r="E26" s="124"/>
      <c r="F26" s="124"/>
      <c r="G26" s="124"/>
      <c r="H26" s="124"/>
    </row>
    <row r="27" spans="1:8" x14ac:dyDescent="0.25">
      <c r="A27" s="124"/>
      <c r="B27" s="124"/>
      <c r="C27" s="136"/>
      <c r="D27" s="124"/>
      <c r="E27" s="124"/>
      <c r="F27" s="124"/>
      <c r="G27" s="124"/>
      <c r="H27" s="124"/>
    </row>
    <row r="28" spans="1:8" x14ac:dyDescent="0.25">
      <c r="A28" s="124"/>
      <c r="B28" s="124"/>
      <c r="C28" s="136"/>
      <c r="D28" s="124"/>
      <c r="E28" s="124"/>
      <c r="F28" s="124"/>
      <c r="G28" s="124"/>
      <c r="H28" s="124"/>
    </row>
    <row r="29" spans="1:8" x14ac:dyDescent="0.25">
      <c r="A29" s="124"/>
      <c r="B29" s="124"/>
      <c r="C29" s="136"/>
      <c r="D29" s="124"/>
      <c r="E29" s="124"/>
      <c r="F29" s="124"/>
      <c r="G29" s="124"/>
      <c r="H29" s="124"/>
    </row>
    <row r="30" spans="1:8" x14ac:dyDescent="0.25">
      <c r="A30" s="124"/>
      <c r="B30" s="124"/>
      <c r="C30" s="136"/>
      <c r="D30" s="124"/>
      <c r="E30" s="124"/>
      <c r="F30" s="124"/>
      <c r="G30" s="124"/>
      <c r="H30" s="124"/>
    </row>
    <row r="31" spans="1:8" x14ac:dyDescent="0.25">
      <c r="A31" s="124"/>
      <c r="B31" s="124"/>
      <c r="C31" s="136"/>
      <c r="D31" s="124"/>
      <c r="E31" s="124"/>
      <c r="F31" s="124"/>
      <c r="G31" s="124"/>
      <c r="H31" s="124"/>
    </row>
    <row r="32" spans="1:8" x14ac:dyDescent="0.25">
      <c r="A32" s="124"/>
      <c r="B32" s="124"/>
      <c r="C32" s="136"/>
      <c r="D32" s="124"/>
      <c r="E32" s="124"/>
      <c r="F32" s="124"/>
      <c r="G32" s="124"/>
      <c r="H32" s="124"/>
    </row>
    <row r="33" spans="1:8" x14ac:dyDescent="0.25">
      <c r="A33" s="124"/>
      <c r="B33" s="124"/>
      <c r="C33" s="136"/>
      <c r="D33" s="124"/>
      <c r="E33" s="124"/>
      <c r="F33" s="124"/>
      <c r="G33" s="124"/>
      <c r="H33" s="124"/>
    </row>
  </sheetData>
  <sheetProtection insert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3">
    <mergeCell ref="A4:A7"/>
    <mergeCell ref="A3:B3"/>
    <mergeCell ref="A9:B9"/>
  </mergeCells>
  <printOptions horizontalCentered="1"/>
  <pageMargins left="0.78740157480314965" right="0.78740157480314965" top="0.98425196850393704" bottom="0.98425196850393704" header="0.51181102362204722" footer="0.51181102362204722"/>
  <pageSetup paperSize="9" orientation="landscape" cellComments="asDisplayed" horizontalDpi="300" verticalDpi="300"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K29" sqref="K29"/>
    </sheetView>
  </sheetViews>
  <sheetFormatPr defaultRowHeight="12.75" x14ac:dyDescent="0.2"/>
  <cols>
    <col min="1" max="1" width="15.5703125" style="33" customWidth="1"/>
    <col min="2" max="2" width="32" style="33" customWidth="1"/>
    <col min="3" max="3" width="17.85546875" style="67" customWidth="1"/>
    <col min="4" max="16384" width="9.140625" style="33"/>
  </cols>
  <sheetData>
    <row r="1" spans="1:5" ht="13.5" customHeight="1" x14ac:dyDescent="0.25">
      <c r="A1" s="52" t="s">
        <v>453</v>
      </c>
      <c r="B1" s="35"/>
      <c r="D1" s="35"/>
      <c r="E1" s="35"/>
    </row>
    <row r="2" spans="1:5" ht="13.5" thickBot="1" x14ac:dyDescent="0.25">
      <c r="A2" s="35"/>
      <c r="B2" s="35" t="s">
        <v>662</v>
      </c>
      <c r="C2" s="68" t="s">
        <v>91</v>
      </c>
      <c r="D2" s="35"/>
      <c r="E2" s="35"/>
    </row>
    <row r="3" spans="1:5" ht="13.5" thickBot="1" x14ac:dyDescent="0.25">
      <c r="A3" s="1247" t="s">
        <v>107</v>
      </c>
      <c r="B3" s="1248"/>
      <c r="C3" s="891">
        <v>3</v>
      </c>
      <c r="D3" s="35"/>
      <c r="E3" s="35"/>
    </row>
    <row r="4" spans="1:5" x14ac:dyDescent="0.2">
      <c r="A4" s="1242" t="s">
        <v>109</v>
      </c>
      <c r="B4" s="451" t="s">
        <v>459</v>
      </c>
      <c r="C4" s="553">
        <v>0</v>
      </c>
      <c r="D4" s="35"/>
      <c r="E4" s="35"/>
    </row>
    <row r="5" spans="1:5" x14ac:dyDescent="0.2">
      <c r="A5" s="1243"/>
      <c r="B5" s="452" t="s">
        <v>133</v>
      </c>
      <c r="C5" s="554">
        <v>0</v>
      </c>
      <c r="D5" s="35"/>
      <c r="E5" s="35"/>
    </row>
    <row r="6" spans="1:5" x14ac:dyDescent="0.2">
      <c r="A6" s="1243"/>
      <c r="B6" s="452" t="s">
        <v>110</v>
      </c>
      <c r="C6" s="554">
        <v>0</v>
      </c>
      <c r="D6" s="35"/>
      <c r="E6" s="35"/>
    </row>
    <row r="7" spans="1:5" x14ac:dyDescent="0.2">
      <c r="A7" s="1243"/>
      <c r="B7" s="456" t="s">
        <v>112</v>
      </c>
      <c r="C7" s="556">
        <v>0</v>
      </c>
      <c r="D7" s="35"/>
      <c r="E7" s="35"/>
    </row>
    <row r="8" spans="1:5" ht="13.5" thickBot="1" x14ac:dyDescent="0.25">
      <c r="A8" s="1243"/>
      <c r="B8" s="456" t="s">
        <v>258</v>
      </c>
      <c r="C8" s="556">
        <v>0</v>
      </c>
      <c r="D8" s="35"/>
      <c r="E8" s="35"/>
    </row>
    <row r="9" spans="1:5" ht="13.5" thickBot="1" x14ac:dyDescent="0.25">
      <c r="A9" s="1244"/>
      <c r="B9" s="453" t="s">
        <v>92</v>
      </c>
      <c r="C9" s="577">
        <f>SUM(C4:C8)</f>
        <v>0</v>
      </c>
      <c r="D9" s="35"/>
      <c r="E9" s="35"/>
    </row>
    <row r="10" spans="1:5" x14ac:dyDescent="0.2">
      <c r="A10" s="1261" t="s">
        <v>113</v>
      </c>
      <c r="B10" s="451" t="s">
        <v>134</v>
      </c>
      <c r="C10" s="578">
        <v>0</v>
      </c>
      <c r="D10" s="35"/>
      <c r="E10" s="35"/>
    </row>
    <row r="11" spans="1:5" x14ac:dyDescent="0.2">
      <c r="A11" s="1243"/>
      <c r="B11" s="452" t="s">
        <v>135</v>
      </c>
      <c r="C11" s="554">
        <v>0</v>
      </c>
      <c r="D11" s="35"/>
      <c r="E11" s="35"/>
    </row>
    <row r="12" spans="1:5" x14ac:dyDescent="0.2">
      <c r="A12" s="1243"/>
      <c r="B12" s="452" t="s">
        <v>115</v>
      </c>
      <c r="C12" s="554">
        <v>0</v>
      </c>
      <c r="D12" s="35"/>
      <c r="E12" s="35"/>
    </row>
    <row r="13" spans="1:5" x14ac:dyDescent="0.2">
      <c r="A13" s="1243"/>
      <c r="B13" s="452" t="s">
        <v>117</v>
      </c>
      <c r="C13" s="554">
        <v>0</v>
      </c>
      <c r="D13" s="35"/>
      <c r="E13" s="35"/>
    </row>
    <row r="14" spans="1:5" ht="13.5" thickBot="1" x14ac:dyDescent="0.25">
      <c r="A14" s="1243"/>
      <c r="B14" s="452" t="s">
        <v>259</v>
      </c>
      <c r="C14" s="554">
        <v>0</v>
      </c>
      <c r="D14" s="35"/>
      <c r="E14" s="35"/>
    </row>
    <row r="15" spans="1:5" ht="13.5" thickBot="1" x14ac:dyDescent="0.25">
      <c r="A15" s="1244"/>
      <c r="B15" s="453" t="s">
        <v>92</v>
      </c>
      <c r="C15" s="577">
        <f>SUM(C10:C14)</f>
        <v>0</v>
      </c>
      <c r="D15" s="35"/>
      <c r="E15" s="35"/>
    </row>
    <row r="16" spans="1:5" ht="13.5" thickBot="1" x14ac:dyDescent="0.25">
      <c r="A16" s="1247" t="s">
        <v>108</v>
      </c>
      <c r="B16" s="1248"/>
      <c r="C16" s="577">
        <f>C3+C9-C15</f>
        <v>3</v>
      </c>
      <c r="D16" s="35"/>
      <c r="E16" s="35"/>
    </row>
    <row r="17" spans="1:5" x14ac:dyDescent="0.2">
      <c r="A17" s="35"/>
      <c r="B17" s="32"/>
      <c r="C17" s="65"/>
      <c r="D17" s="35"/>
      <c r="E17" s="35"/>
    </row>
    <row r="18" spans="1:5" x14ac:dyDescent="0.2">
      <c r="A18" s="12" t="s">
        <v>231</v>
      </c>
      <c r="B18" s="35"/>
      <c r="C18" s="65"/>
      <c r="D18" s="35"/>
      <c r="E18" s="35"/>
    </row>
    <row r="19" spans="1:5" x14ac:dyDescent="0.2">
      <c r="A19" s="17" t="s">
        <v>458</v>
      </c>
      <c r="B19" s="35"/>
      <c r="C19" s="65"/>
      <c r="D19" s="35"/>
      <c r="E19" s="35"/>
    </row>
    <row r="20" spans="1:5" x14ac:dyDescent="0.2">
      <c r="A20" s="35"/>
      <c r="B20" s="35"/>
      <c r="C20" s="65"/>
      <c r="D20" s="35"/>
      <c r="E20" s="35"/>
    </row>
    <row r="21" spans="1:5" x14ac:dyDescent="0.2">
      <c r="A21" s="35"/>
      <c r="B21" s="35"/>
      <c r="C21" s="65"/>
      <c r="D21" s="35"/>
      <c r="E21" s="35"/>
    </row>
    <row r="22" spans="1:5" x14ac:dyDescent="0.2">
      <c r="A22" s="35"/>
      <c r="B22" s="35"/>
      <c r="C22" s="65"/>
      <c r="D22" s="35"/>
      <c r="E22" s="35"/>
    </row>
  </sheetData>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4">
    <mergeCell ref="A4:A9"/>
    <mergeCell ref="A10:A15"/>
    <mergeCell ref="A3:B3"/>
    <mergeCell ref="A16:B16"/>
  </mergeCells>
  <printOptions horizontalCentered="1"/>
  <pageMargins left="0.78740157480314965" right="0.78740157480314965" top="0.98425196850393704" bottom="0.98425196850393704" header="0.51181102362204722" footer="0.51181102362204722"/>
  <pageSetup paperSize="9" orientation="landscape"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Normal="100" workbookViewId="0">
      <selection activeCell="E17" sqref="E17"/>
    </sheetView>
  </sheetViews>
  <sheetFormatPr defaultRowHeight="12.75" x14ac:dyDescent="0.25"/>
  <cols>
    <col min="1" max="1" width="11.85546875" style="16" customWidth="1"/>
    <col min="2" max="2" width="6.85546875" style="16" customWidth="1"/>
    <col min="3" max="3" width="68.42578125" style="16" customWidth="1"/>
    <col min="4" max="6" width="10.42578125" style="62" customWidth="1"/>
    <col min="7" max="7" width="17.5703125" style="16" customWidth="1"/>
    <col min="8" max="16384" width="9.140625" style="16"/>
  </cols>
  <sheetData>
    <row r="1" spans="1:9" ht="15.75" x14ac:dyDescent="0.25">
      <c r="A1" s="11" t="s">
        <v>454</v>
      </c>
      <c r="B1" s="12"/>
      <c r="C1" s="12"/>
      <c r="D1" s="61"/>
      <c r="E1" s="61"/>
      <c r="G1" s="12"/>
      <c r="H1" s="12"/>
      <c r="I1" s="12"/>
    </row>
    <row r="2" spans="1:9" ht="13.5" thickBot="1" x14ac:dyDescent="0.3">
      <c r="A2" s="12"/>
      <c r="B2" s="12"/>
      <c r="C2" s="12" t="s">
        <v>662</v>
      </c>
      <c r="D2" s="61"/>
      <c r="E2" s="61"/>
      <c r="F2" s="81" t="s">
        <v>91</v>
      </c>
      <c r="G2" s="12"/>
      <c r="H2" s="12"/>
      <c r="I2" s="12"/>
    </row>
    <row r="3" spans="1:9" s="29" customFormat="1" ht="17.25" customHeight="1" thickBot="1" x14ac:dyDescent="0.3">
      <c r="A3" s="82"/>
      <c r="B3" s="83"/>
      <c r="C3" s="84" t="s">
        <v>100</v>
      </c>
      <c r="D3" s="85" t="s">
        <v>136</v>
      </c>
      <c r="E3" s="85" t="s">
        <v>137</v>
      </c>
      <c r="F3" s="86" t="s">
        <v>93</v>
      </c>
      <c r="G3" s="28"/>
      <c r="H3" s="28"/>
      <c r="I3" s="28"/>
    </row>
    <row r="4" spans="1:9" ht="12.75" customHeight="1" x14ac:dyDescent="0.25">
      <c r="A4" s="1257" t="s">
        <v>107</v>
      </c>
      <c r="B4" s="457" t="s">
        <v>138</v>
      </c>
      <c r="C4" s="457"/>
      <c r="D4" s="560">
        <v>121</v>
      </c>
      <c r="E4" s="560">
        <v>0</v>
      </c>
      <c r="F4" s="561">
        <f t="shared" ref="F4:F17" si="0">SUM(D4:E4)</f>
        <v>121</v>
      </c>
      <c r="G4" s="12"/>
      <c r="H4" s="12"/>
      <c r="I4" s="12"/>
    </row>
    <row r="5" spans="1:9" ht="12.75" customHeight="1" x14ac:dyDescent="0.25">
      <c r="A5" s="1257"/>
      <c r="B5" s="452" t="s">
        <v>139</v>
      </c>
      <c r="C5" s="452"/>
      <c r="D5" s="562"/>
      <c r="E5" s="562">
        <v>0</v>
      </c>
      <c r="F5" s="563">
        <f t="shared" si="0"/>
        <v>0</v>
      </c>
      <c r="G5" s="87"/>
      <c r="H5" s="88"/>
      <c r="I5" s="12"/>
    </row>
    <row r="6" spans="1:9" ht="12.75" customHeight="1" x14ac:dyDescent="0.25">
      <c r="A6" s="1257"/>
      <c r="B6" s="452" t="s">
        <v>181</v>
      </c>
      <c r="C6" s="452"/>
      <c r="D6" s="168">
        <v>1610</v>
      </c>
      <c r="E6" s="562">
        <v>0</v>
      </c>
      <c r="F6" s="564">
        <f t="shared" si="0"/>
        <v>1610</v>
      </c>
      <c r="G6" s="87"/>
      <c r="H6" s="88"/>
      <c r="I6" s="12"/>
    </row>
    <row r="7" spans="1:9" ht="12.75" customHeight="1" thickBot="1" x14ac:dyDescent="0.3">
      <c r="A7" s="1257"/>
      <c r="B7" s="456" t="s">
        <v>182</v>
      </c>
      <c r="C7" s="458"/>
      <c r="D7" s="173">
        <v>180</v>
      </c>
      <c r="E7" s="565">
        <v>0</v>
      </c>
      <c r="F7" s="566">
        <f t="shared" si="0"/>
        <v>180</v>
      </c>
      <c r="G7" s="87"/>
      <c r="H7" s="88"/>
      <c r="I7" s="12"/>
    </row>
    <row r="8" spans="1:9" ht="13.5" thickBot="1" x14ac:dyDescent="0.3">
      <c r="A8" s="1258"/>
      <c r="B8" s="459" t="s">
        <v>93</v>
      </c>
      <c r="C8" s="459"/>
      <c r="D8" s="567">
        <f>SUM(D4:D7)</f>
        <v>1911</v>
      </c>
      <c r="E8" s="567">
        <f>SUM(E4:E7)</f>
        <v>0</v>
      </c>
      <c r="F8" s="568">
        <f>SUM(F4:F7)</f>
        <v>1911</v>
      </c>
      <c r="G8" s="87"/>
      <c r="H8" s="88"/>
      <c r="I8" s="12"/>
    </row>
    <row r="9" spans="1:9" x14ac:dyDescent="0.25">
      <c r="A9" s="1255" t="s">
        <v>140</v>
      </c>
      <c r="B9" s="457" t="s">
        <v>138</v>
      </c>
      <c r="C9" s="460"/>
      <c r="D9" s="569">
        <v>24</v>
      </c>
      <c r="E9" s="569">
        <v>0</v>
      </c>
      <c r="F9" s="570">
        <f t="shared" si="0"/>
        <v>24</v>
      </c>
      <c r="G9" s="89"/>
      <c r="H9" s="89"/>
      <c r="I9" s="89"/>
    </row>
    <row r="10" spans="1:9" x14ac:dyDescent="0.25">
      <c r="A10" s="1256"/>
      <c r="B10" s="452" t="s">
        <v>139</v>
      </c>
      <c r="C10" s="461"/>
      <c r="D10" s="560">
        <v>0</v>
      </c>
      <c r="E10" s="562">
        <v>0</v>
      </c>
      <c r="F10" s="571">
        <f t="shared" si="0"/>
        <v>0</v>
      </c>
      <c r="G10" s="89"/>
      <c r="H10" s="89"/>
      <c r="I10" s="89"/>
    </row>
    <row r="11" spans="1:9" x14ac:dyDescent="0.25">
      <c r="A11" s="1256"/>
      <c r="B11" s="452" t="s">
        <v>181</v>
      </c>
      <c r="C11" s="461"/>
      <c r="D11" s="560">
        <v>3</v>
      </c>
      <c r="E11" s="562">
        <v>0</v>
      </c>
      <c r="F11" s="571">
        <f t="shared" si="0"/>
        <v>3</v>
      </c>
      <c r="G11" s="12"/>
      <c r="H11" s="12"/>
      <c r="I11" s="12"/>
    </row>
    <row r="12" spans="1:9" ht="13.5" thickBot="1" x14ac:dyDescent="0.3">
      <c r="A12" s="1256"/>
      <c r="B12" s="456" t="s">
        <v>182</v>
      </c>
      <c r="C12" s="461"/>
      <c r="D12" s="562">
        <v>0</v>
      </c>
      <c r="E12" s="562">
        <v>0</v>
      </c>
      <c r="F12" s="572">
        <f t="shared" si="0"/>
        <v>0</v>
      </c>
      <c r="G12" s="12"/>
      <c r="H12" s="12"/>
      <c r="I12" s="12"/>
    </row>
    <row r="13" spans="1:9" ht="13.5" thickBot="1" x14ac:dyDescent="0.3">
      <c r="A13" s="1262"/>
      <c r="B13" s="462" t="s">
        <v>92</v>
      </c>
      <c r="C13" s="462"/>
      <c r="D13" s="573">
        <f>SUM(D9:D12)</f>
        <v>27</v>
      </c>
      <c r="E13" s="573">
        <f>SUM(E9:E12)</f>
        <v>0</v>
      </c>
      <c r="F13" s="574">
        <f>SUM(D13:E13)</f>
        <v>27</v>
      </c>
      <c r="G13" s="12"/>
      <c r="H13" s="12"/>
      <c r="I13" s="12"/>
    </row>
    <row r="14" spans="1:9" x14ac:dyDescent="0.25">
      <c r="A14" s="1255" t="s">
        <v>141</v>
      </c>
      <c r="B14" s="457" t="s">
        <v>138</v>
      </c>
      <c r="C14" s="463"/>
      <c r="D14" s="560">
        <v>0</v>
      </c>
      <c r="E14" s="560">
        <v>0</v>
      </c>
      <c r="F14" s="571">
        <f t="shared" si="0"/>
        <v>0</v>
      </c>
      <c r="G14" s="89"/>
      <c r="H14" s="89"/>
      <c r="I14" s="89"/>
    </row>
    <row r="15" spans="1:9" x14ac:dyDescent="0.25">
      <c r="A15" s="1256"/>
      <c r="B15" s="452" t="s">
        <v>139</v>
      </c>
      <c r="C15" s="461"/>
      <c r="D15" s="560">
        <v>0</v>
      </c>
      <c r="E15" s="562">
        <v>0</v>
      </c>
      <c r="F15" s="571">
        <f t="shared" si="0"/>
        <v>0</v>
      </c>
      <c r="G15" s="89"/>
      <c r="H15" s="89"/>
      <c r="I15" s="89"/>
    </row>
    <row r="16" spans="1:9" x14ac:dyDescent="0.25">
      <c r="A16" s="1256"/>
      <c r="B16" s="452" t="s">
        <v>181</v>
      </c>
      <c r="C16" s="461"/>
      <c r="D16" s="560">
        <v>92</v>
      </c>
      <c r="E16" s="562">
        <v>0</v>
      </c>
      <c r="F16" s="571">
        <f t="shared" si="0"/>
        <v>92</v>
      </c>
      <c r="G16" s="12"/>
      <c r="H16" s="12"/>
      <c r="I16" s="12"/>
    </row>
    <row r="17" spans="1:9" ht="13.5" thickBot="1" x14ac:dyDescent="0.3">
      <c r="A17" s="1256"/>
      <c r="B17" s="456" t="s">
        <v>182</v>
      </c>
      <c r="C17" s="461"/>
      <c r="D17" s="562">
        <v>180</v>
      </c>
      <c r="E17" s="562">
        <v>0</v>
      </c>
      <c r="F17" s="572">
        <f t="shared" si="0"/>
        <v>180</v>
      </c>
      <c r="G17" s="12"/>
      <c r="H17" s="12"/>
      <c r="I17" s="12"/>
    </row>
    <row r="18" spans="1:9" ht="13.5" thickBot="1" x14ac:dyDescent="0.3">
      <c r="A18" s="1262"/>
      <c r="B18" s="459" t="s">
        <v>93</v>
      </c>
      <c r="C18" s="462"/>
      <c r="D18" s="573">
        <f>SUM(D14:D17)</f>
        <v>272</v>
      </c>
      <c r="E18" s="573">
        <f>SUM(E14:E17)</f>
        <v>0</v>
      </c>
      <c r="F18" s="574">
        <f>SUM(D18:E18)</f>
        <v>272</v>
      </c>
      <c r="G18" s="12"/>
      <c r="H18" s="12"/>
      <c r="I18" s="12"/>
    </row>
    <row r="19" spans="1:9" x14ac:dyDescent="0.25">
      <c r="A19" s="1257" t="s">
        <v>108</v>
      </c>
      <c r="B19" s="457" t="s">
        <v>138</v>
      </c>
      <c r="C19" s="457"/>
      <c r="D19" s="575">
        <f t="shared" ref="D19:E22" si="1">D4+D9-D14</f>
        <v>145</v>
      </c>
      <c r="E19" s="575">
        <f t="shared" si="1"/>
        <v>0</v>
      </c>
      <c r="F19" s="561">
        <f>SUM(D19:E19)</f>
        <v>145</v>
      </c>
      <c r="G19" s="12"/>
      <c r="H19" s="12"/>
      <c r="I19" s="12"/>
    </row>
    <row r="20" spans="1:9" x14ac:dyDescent="0.25">
      <c r="A20" s="1257"/>
      <c r="B20" s="452" t="s">
        <v>139</v>
      </c>
      <c r="C20" s="452"/>
      <c r="D20" s="575">
        <f t="shared" si="1"/>
        <v>0</v>
      </c>
      <c r="E20" s="575">
        <f t="shared" si="1"/>
        <v>0</v>
      </c>
      <c r="F20" s="563">
        <f>SUM(D20:E20)</f>
        <v>0</v>
      </c>
      <c r="G20" s="12"/>
      <c r="H20" s="12"/>
      <c r="I20" s="12"/>
    </row>
    <row r="21" spans="1:9" x14ac:dyDescent="0.25">
      <c r="A21" s="1257"/>
      <c r="B21" s="452" t="s">
        <v>181</v>
      </c>
      <c r="C21" s="452"/>
      <c r="D21" s="575">
        <f t="shared" si="1"/>
        <v>1521</v>
      </c>
      <c r="E21" s="575">
        <f t="shared" si="1"/>
        <v>0</v>
      </c>
      <c r="F21" s="564">
        <f>SUM(D21:E21)</f>
        <v>1521</v>
      </c>
      <c r="G21" s="12"/>
      <c r="H21" s="12"/>
      <c r="I21" s="12"/>
    </row>
    <row r="22" spans="1:9" ht="13.5" thickBot="1" x14ac:dyDescent="0.3">
      <c r="A22" s="1257"/>
      <c r="B22" s="456" t="s">
        <v>182</v>
      </c>
      <c r="C22" s="452"/>
      <c r="D22" s="575">
        <f t="shared" si="1"/>
        <v>0</v>
      </c>
      <c r="E22" s="575">
        <f t="shared" si="1"/>
        <v>0</v>
      </c>
      <c r="F22" s="564">
        <f>SUM(D22:E22)</f>
        <v>0</v>
      </c>
      <c r="G22" s="12"/>
      <c r="H22" s="12"/>
      <c r="I22" s="12"/>
    </row>
    <row r="23" spans="1:9" ht="13.5" thickBot="1" x14ac:dyDescent="0.3">
      <c r="A23" s="1258"/>
      <c r="B23" s="459" t="s">
        <v>93</v>
      </c>
      <c r="C23" s="459"/>
      <c r="D23" s="567">
        <f>SUM(D19:D22)</f>
        <v>1666</v>
      </c>
      <c r="E23" s="567">
        <f>SUM(E19:E22)</f>
        <v>0</v>
      </c>
      <c r="F23" s="568">
        <v>1667</v>
      </c>
    </row>
    <row r="25" spans="1:9" x14ac:dyDescent="0.25">
      <c r="A25" s="90"/>
      <c r="D25" s="91"/>
    </row>
    <row r="26" spans="1:9" x14ac:dyDescent="0.25">
      <c r="B26" s="90"/>
    </row>
  </sheetData>
  <sheetProtection insertRows="0" deleteRows="0"/>
  <customSheetViews>
    <customSheetView guid="{2AF6EA2A-E5C5-45EB-B6C4-875AD1E4E056}">
      <selection activeCell="A2" sqref="A2"/>
      <pageMargins left="0.2" right="0.2"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4">
    <mergeCell ref="A4:A8"/>
    <mergeCell ref="A9:A13"/>
    <mergeCell ref="A14:A18"/>
    <mergeCell ref="A19:A23"/>
  </mergeCells>
  <printOptions horizontalCentered="1"/>
  <pageMargins left="0.2" right="0.2" top="0.98425196850393704" bottom="0.98425196850393704" header="0.51181102362204722" footer="0.51181102362204722"/>
  <pageSetup paperSize="9" orientation="landscape" cellComments="asDisplayed" horizontalDpi="300" verticalDpi="300"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B2" sqref="B2"/>
    </sheetView>
  </sheetViews>
  <sheetFormatPr defaultRowHeight="12.75" x14ac:dyDescent="0.2"/>
  <cols>
    <col min="1" max="1" width="12.85546875" style="92" customWidth="1"/>
    <col min="2" max="2" width="58.140625" style="92" customWidth="1"/>
    <col min="3" max="3" width="11.85546875" style="93" customWidth="1"/>
    <col min="4" max="4" width="17.5703125" style="92" customWidth="1"/>
    <col min="5" max="16384" width="9.140625" style="92"/>
  </cols>
  <sheetData>
    <row r="1" spans="1:6" ht="15.75" x14ac:dyDescent="0.25">
      <c r="A1" s="94" t="s">
        <v>455</v>
      </c>
    </row>
    <row r="2" spans="1:6" ht="13.5" thickBot="1" x14ac:dyDescent="0.25">
      <c r="B2" s="92" t="s">
        <v>662</v>
      </c>
      <c r="C2" s="95" t="s">
        <v>91</v>
      </c>
    </row>
    <row r="3" spans="1:6" ht="13.5" thickBot="1" x14ac:dyDescent="0.25">
      <c r="A3" s="1247" t="s">
        <v>107</v>
      </c>
      <c r="B3" s="1248"/>
      <c r="C3" s="198"/>
    </row>
    <row r="4" spans="1:6" ht="13.5" thickBot="1" x14ac:dyDescent="0.25">
      <c r="A4" s="464" t="s">
        <v>109</v>
      </c>
      <c r="B4" s="465" t="s">
        <v>142</v>
      </c>
      <c r="C4" s="553"/>
      <c r="D4" s="96"/>
      <c r="E4" s="97"/>
    </row>
    <row r="5" spans="1:6" x14ac:dyDescent="0.2">
      <c r="A5" s="1249" t="s">
        <v>113</v>
      </c>
      <c r="B5" s="465" t="s">
        <v>260</v>
      </c>
      <c r="C5" s="557"/>
      <c r="D5" s="98"/>
      <c r="E5" s="98"/>
      <c r="F5" s="98"/>
    </row>
    <row r="6" spans="1:6" x14ac:dyDescent="0.2">
      <c r="A6" s="1250"/>
      <c r="B6" s="466"/>
      <c r="C6" s="554"/>
      <c r="D6" s="99"/>
      <c r="E6" s="99"/>
      <c r="F6" s="100"/>
    </row>
    <row r="7" spans="1:6" x14ac:dyDescent="0.2">
      <c r="A7" s="1250"/>
      <c r="B7" s="467"/>
      <c r="C7" s="554"/>
      <c r="D7" s="100"/>
      <c r="E7" s="99"/>
      <c r="F7" s="100"/>
    </row>
    <row r="8" spans="1:6" x14ac:dyDescent="0.2">
      <c r="A8" s="1250"/>
      <c r="B8" s="467"/>
      <c r="C8" s="554"/>
      <c r="D8" s="100"/>
      <c r="E8" s="100"/>
      <c r="F8" s="100"/>
    </row>
    <row r="9" spans="1:6" ht="13.5" thickBot="1" x14ac:dyDescent="0.25">
      <c r="A9" s="1250"/>
      <c r="B9" s="468"/>
      <c r="C9" s="556"/>
      <c r="D9" s="101"/>
      <c r="E9" s="101"/>
      <c r="F9" s="101"/>
    </row>
    <row r="10" spans="1:6" ht="13.5" thickBot="1" x14ac:dyDescent="0.25">
      <c r="A10" s="1251"/>
      <c r="B10" s="469" t="s">
        <v>92</v>
      </c>
      <c r="C10" s="558">
        <f>SUM(C5:C9)</f>
        <v>0</v>
      </c>
      <c r="D10" s="101"/>
      <c r="E10" s="101"/>
      <c r="F10" s="101"/>
    </row>
    <row r="11" spans="1:6" ht="13.5" thickBot="1" x14ac:dyDescent="0.25">
      <c r="A11" s="1247" t="s">
        <v>108</v>
      </c>
      <c r="B11" s="1248"/>
      <c r="C11" s="559">
        <f>C3+C4-C10</f>
        <v>0</v>
      </c>
      <c r="D11" s="98"/>
      <c r="E11" s="98"/>
      <c r="F11" s="98"/>
    </row>
    <row r="12" spans="1:6" x14ac:dyDescent="0.2">
      <c r="A12" s="98"/>
      <c r="B12" s="98"/>
      <c r="C12" s="102"/>
      <c r="D12" s="98"/>
      <c r="E12" s="98"/>
      <c r="F12" s="98"/>
    </row>
    <row r="13" spans="1:6" x14ac:dyDescent="0.2">
      <c r="A13" s="98" t="s">
        <v>231</v>
      </c>
      <c r="B13" s="98"/>
      <c r="C13" s="102"/>
      <c r="D13" s="98"/>
      <c r="E13" s="98"/>
      <c r="F13" s="98"/>
    </row>
    <row r="14" spans="1:6" x14ac:dyDescent="0.2">
      <c r="A14" s="433" t="s">
        <v>606</v>
      </c>
      <c r="B14" s="98"/>
      <c r="C14" s="102"/>
      <c r="D14" s="98"/>
      <c r="E14" s="98"/>
      <c r="F14" s="98"/>
    </row>
    <row r="15" spans="1:6" x14ac:dyDescent="0.2">
      <c r="B15" s="98"/>
      <c r="C15" s="102"/>
      <c r="D15" s="98"/>
      <c r="E15" s="98"/>
      <c r="F15" s="98"/>
    </row>
    <row r="16" spans="1:6" x14ac:dyDescent="0.2">
      <c r="A16" s="98"/>
      <c r="B16" s="98"/>
      <c r="C16" s="102"/>
      <c r="D16" s="98"/>
      <c r="E16" s="98"/>
      <c r="F16" s="98"/>
    </row>
    <row r="17" spans="1:6" x14ac:dyDescent="0.2">
      <c r="A17" s="103"/>
      <c r="B17" s="98"/>
      <c r="C17" s="102"/>
      <c r="D17" s="98"/>
      <c r="E17" s="98"/>
      <c r="F17" s="98"/>
    </row>
    <row r="18" spans="1:6" x14ac:dyDescent="0.2">
      <c r="A18" s="104"/>
      <c r="B18" s="98"/>
      <c r="C18" s="102"/>
      <c r="D18" s="98"/>
      <c r="E18" s="98"/>
      <c r="F18" s="98"/>
    </row>
    <row r="19" spans="1:6" x14ac:dyDescent="0.2">
      <c r="A19" s="98"/>
      <c r="B19" s="98"/>
      <c r="C19" s="102"/>
      <c r="D19" s="98"/>
      <c r="E19" s="98"/>
      <c r="F19" s="98"/>
    </row>
    <row r="20" spans="1:6" x14ac:dyDescent="0.2">
      <c r="A20" s="98"/>
      <c r="B20" s="98"/>
      <c r="C20" s="102"/>
      <c r="D20" s="98"/>
      <c r="E20" s="98"/>
      <c r="F20" s="98"/>
    </row>
    <row r="21" spans="1:6" x14ac:dyDescent="0.2">
      <c r="A21" s="98"/>
      <c r="B21" s="98"/>
      <c r="C21" s="102"/>
      <c r="D21" s="98"/>
      <c r="E21" s="98"/>
      <c r="F21" s="98"/>
    </row>
    <row r="22" spans="1:6" x14ac:dyDescent="0.2">
      <c r="A22" s="98"/>
      <c r="B22" s="98"/>
      <c r="C22" s="102"/>
      <c r="D22" s="98"/>
      <c r="E22" s="98"/>
      <c r="F22" s="98"/>
    </row>
    <row r="23" spans="1:6" x14ac:dyDescent="0.2">
      <c r="A23" s="98"/>
      <c r="B23" s="98"/>
      <c r="C23" s="102"/>
      <c r="D23" s="98"/>
      <c r="E23" s="98"/>
      <c r="F23" s="98"/>
    </row>
    <row r="24" spans="1:6" x14ac:dyDescent="0.2">
      <c r="A24" s="98"/>
      <c r="B24" s="98"/>
      <c r="C24" s="102"/>
      <c r="D24" s="98"/>
      <c r="E24" s="98"/>
      <c r="F24" s="98"/>
    </row>
    <row r="25" spans="1:6" x14ac:dyDescent="0.2">
      <c r="A25" s="98"/>
      <c r="B25" s="98"/>
      <c r="C25" s="102"/>
      <c r="D25" s="98"/>
      <c r="E25" s="98"/>
      <c r="F25" s="98"/>
    </row>
  </sheetData>
  <sheetProtection insertRows="0" delete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horizontalDpi="300" verticalDpi="300" r:id="rId1"/>
      <headerFooter alignWithMargins="0"/>
    </customSheetView>
  </customSheetViews>
  <mergeCells count="3">
    <mergeCell ref="A5:A10"/>
    <mergeCell ref="A3:B3"/>
    <mergeCell ref="A11:B11"/>
  </mergeCells>
  <printOptions horizontalCentered="1"/>
  <pageMargins left="0.78740157480314965" right="0.78740157480314965" top="0.98425196850393704" bottom="0.98425196850393704" header="0.51181102362204722" footer="0.51181102362204722"/>
  <pageSetup paperSize="9"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D3" sqref="D3"/>
    </sheetView>
  </sheetViews>
  <sheetFormatPr defaultRowHeight="12.75" x14ac:dyDescent="0.25"/>
  <cols>
    <col min="1" max="1" width="46.85546875" style="16" customWidth="1"/>
    <col min="2" max="2" width="14.5703125" style="16" customWidth="1"/>
    <col min="3" max="3" width="15" style="16" customWidth="1"/>
    <col min="4" max="4" width="17.42578125" style="16" customWidth="1"/>
    <col min="5" max="16384" width="9.140625" style="16"/>
  </cols>
  <sheetData>
    <row r="1" spans="1:7" ht="15.75" x14ac:dyDescent="0.25">
      <c r="A1" s="11" t="s">
        <v>495</v>
      </c>
      <c r="B1" s="12"/>
      <c r="C1" s="12"/>
      <c r="E1" s="108"/>
      <c r="F1" s="12"/>
      <c r="G1" s="12"/>
    </row>
    <row r="2" spans="1:7" ht="13.5" thickBot="1" x14ac:dyDescent="0.25">
      <c r="A2" s="35" t="s">
        <v>662</v>
      </c>
      <c r="B2" s="35"/>
      <c r="C2" s="35"/>
      <c r="D2" s="13" t="s">
        <v>670</v>
      </c>
      <c r="E2" s="35"/>
      <c r="F2" s="12"/>
      <c r="G2" s="12"/>
    </row>
    <row r="3" spans="1:7" s="29" customFormat="1" ht="26.25" thickBot="1" x14ac:dyDescent="0.3">
      <c r="A3" s="36" t="s">
        <v>255</v>
      </c>
      <c r="B3" s="37" t="s">
        <v>490</v>
      </c>
      <c r="C3" s="38" t="s">
        <v>491</v>
      </c>
      <c r="D3" s="39" t="s">
        <v>492</v>
      </c>
      <c r="E3" s="28"/>
      <c r="F3" s="28"/>
      <c r="G3" s="28"/>
    </row>
    <row r="4" spans="1:7" x14ac:dyDescent="0.25">
      <c r="A4" s="40" t="s">
        <v>667</v>
      </c>
      <c r="B4" s="907">
        <v>660844</v>
      </c>
      <c r="C4" s="908">
        <v>2209</v>
      </c>
      <c r="D4" s="238">
        <v>663053</v>
      </c>
      <c r="E4" s="12"/>
      <c r="F4" s="12"/>
      <c r="G4" s="12"/>
    </row>
    <row r="5" spans="1:7" x14ac:dyDescent="0.25">
      <c r="A5" s="41"/>
      <c r="B5" s="239"/>
      <c r="C5" s="168"/>
      <c r="D5" s="238">
        <f t="shared" ref="D5:D10" si="0">SUM(B5:C5)</f>
        <v>0</v>
      </c>
      <c r="E5" s="12"/>
      <c r="F5" s="42"/>
      <c r="G5" s="12"/>
    </row>
    <row r="6" spans="1:7" x14ac:dyDescent="0.25">
      <c r="A6" s="41"/>
      <c r="B6" s="239"/>
      <c r="C6" s="168"/>
      <c r="D6" s="238">
        <f t="shared" si="0"/>
        <v>0</v>
      </c>
      <c r="E6" s="12"/>
      <c r="F6" s="43"/>
      <c r="G6" s="12"/>
    </row>
    <row r="7" spans="1:7" x14ac:dyDescent="0.25">
      <c r="A7" s="41"/>
      <c r="B7" s="239"/>
      <c r="C7" s="168"/>
      <c r="D7" s="238">
        <f t="shared" si="0"/>
        <v>0</v>
      </c>
      <c r="E7" s="12"/>
      <c r="F7" s="43"/>
      <c r="G7" s="12"/>
    </row>
    <row r="8" spans="1:7" x14ac:dyDescent="0.25">
      <c r="A8" s="498"/>
      <c r="B8" s="239"/>
      <c r="C8" s="168"/>
      <c r="D8" s="238">
        <f t="shared" si="0"/>
        <v>0</v>
      </c>
      <c r="E8" s="12"/>
      <c r="F8" s="43"/>
      <c r="G8" s="12"/>
    </row>
    <row r="9" spans="1:7" x14ac:dyDescent="0.25">
      <c r="A9" s="498"/>
      <c r="B9" s="239"/>
      <c r="C9" s="168"/>
      <c r="D9" s="238">
        <f t="shared" si="0"/>
        <v>0</v>
      </c>
      <c r="E9" s="12"/>
      <c r="F9" s="12"/>
      <c r="G9" s="12"/>
    </row>
    <row r="10" spans="1:7" ht="12.75" customHeight="1" thickBot="1" x14ac:dyDescent="0.3">
      <c r="A10" s="499"/>
      <c r="B10" s="240"/>
      <c r="C10" s="173"/>
      <c r="D10" s="238">
        <f t="shared" si="0"/>
        <v>0</v>
      </c>
      <c r="E10" s="12"/>
      <c r="F10" s="12"/>
      <c r="G10" s="12"/>
    </row>
    <row r="11" spans="1:7" ht="18.75" customHeight="1" thickBot="1" x14ac:dyDescent="0.3">
      <c r="A11" s="500" t="s">
        <v>494</v>
      </c>
      <c r="B11" s="241">
        <f>SUM(B4:B10)</f>
        <v>660844</v>
      </c>
      <c r="C11" s="241">
        <f>SUM(C4:C10)</f>
        <v>2209</v>
      </c>
      <c r="D11" s="242">
        <f>SUM(D4:D10)</f>
        <v>663053</v>
      </c>
      <c r="E11" s="42"/>
      <c r="F11" s="12"/>
      <c r="G11" s="12"/>
    </row>
    <row r="12" spans="1:7" x14ac:dyDescent="0.25">
      <c r="A12" s="44"/>
      <c r="B12" s="12"/>
      <c r="C12" s="12"/>
      <c r="D12" s="12"/>
      <c r="E12" s="12"/>
      <c r="F12" s="12"/>
      <c r="G12" s="12"/>
    </row>
    <row r="13" spans="1:7" x14ac:dyDescent="0.25">
      <c r="A13" s="12" t="s">
        <v>210</v>
      </c>
      <c r="B13" s="26"/>
      <c r="C13" s="26"/>
      <c r="D13" s="26"/>
      <c r="E13" s="12"/>
      <c r="F13" s="12"/>
      <c r="G13" s="12"/>
    </row>
    <row r="14" spans="1:7" x14ac:dyDescent="0.25">
      <c r="A14" s="965" t="s">
        <v>256</v>
      </c>
      <c r="B14" s="965"/>
      <c r="C14" s="965"/>
      <c r="D14" s="965"/>
      <c r="E14" s="12"/>
      <c r="F14" s="12"/>
      <c r="G14" s="12"/>
    </row>
    <row r="15" spans="1:7" x14ac:dyDescent="0.25">
      <c r="A15" s="12" t="s">
        <v>493</v>
      </c>
      <c r="B15" s="12"/>
      <c r="C15" s="12"/>
      <c r="D15" s="12"/>
      <c r="E15" s="12"/>
      <c r="F15" s="12"/>
      <c r="G15" s="12"/>
    </row>
    <row r="16" spans="1:7" x14ac:dyDescent="0.25">
      <c r="A16" s="12" t="s">
        <v>501</v>
      </c>
      <c r="B16" s="12"/>
      <c r="C16" s="12"/>
      <c r="D16" s="12"/>
      <c r="E16" s="42"/>
      <c r="F16" s="12"/>
      <c r="G16" s="12"/>
    </row>
    <row r="17" spans="1:7" x14ac:dyDescent="0.25">
      <c r="A17" s="12"/>
      <c r="B17" s="12"/>
      <c r="C17" s="12"/>
      <c r="D17" s="12"/>
      <c r="E17" s="12"/>
      <c r="F17" s="12"/>
      <c r="G17" s="12"/>
    </row>
    <row r="18" spans="1:7" x14ac:dyDescent="0.25">
      <c r="A18" s="12"/>
      <c r="B18" s="12"/>
      <c r="C18" s="12"/>
      <c r="D18" s="12"/>
      <c r="E18" s="12"/>
      <c r="F18" s="12"/>
      <c r="G18" s="12"/>
    </row>
    <row r="19" spans="1:7" x14ac:dyDescent="0.25">
      <c r="A19" s="12"/>
      <c r="B19" s="12"/>
      <c r="C19" s="12"/>
      <c r="D19" s="12"/>
      <c r="E19" s="12"/>
      <c r="F19" s="12"/>
      <c r="G19" s="12"/>
    </row>
    <row r="20" spans="1:7" x14ac:dyDescent="0.25">
      <c r="A20" s="12"/>
      <c r="B20" s="12"/>
      <c r="C20" s="12"/>
      <c r="D20" s="12"/>
      <c r="E20" s="12"/>
      <c r="F20" s="12"/>
      <c r="G20" s="12"/>
    </row>
    <row r="21" spans="1:7" x14ac:dyDescent="0.25">
      <c r="A21" s="12"/>
      <c r="B21" s="12"/>
      <c r="C21" s="12"/>
      <c r="D21" s="12"/>
      <c r="E21" s="12"/>
      <c r="F21" s="12"/>
      <c r="G21" s="12"/>
    </row>
    <row r="22" spans="1:7" x14ac:dyDescent="0.25">
      <c r="A22" s="12"/>
      <c r="B22" s="12"/>
      <c r="C22" s="12"/>
      <c r="D22" s="12"/>
      <c r="E22" s="12"/>
      <c r="F22" s="12"/>
      <c r="G22" s="12"/>
    </row>
    <row r="23" spans="1:7" x14ac:dyDescent="0.25">
      <c r="A23" s="12"/>
      <c r="B23" s="12"/>
      <c r="C23" s="12"/>
      <c r="D23" s="12"/>
      <c r="E23" s="12"/>
      <c r="F23" s="12"/>
      <c r="G23" s="12"/>
    </row>
    <row r="24" spans="1:7" x14ac:dyDescent="0.25">
      <c r="A24" s="12"/>
      <c r="B24" s="12"/>
      <c r="C24" s="12"/>
      <c r="D24" s="12"/>
      <c r="E24" s="12"/>
      <c r="F24" s="12"/>
      <c r="G24" s="12"/>
    </row>
    <row r="25" spans="1:7" x14ac:dyDescent="0.25">
      <c r="A25" s="12"/>
      <c r="B25" s="12"/>
      <c r="C25" s="12"/>
      <c r="D25" s="12"/>
      <c r="E25" s="12"/>
      <c r="F25" s="12"/>
      <c r="G25" s="12"/>
    </row>
    <row r="26" spans="1:7" x14ac:dyDescent="0.25">
      <c r="A26" s="12"/>
      <c r="B26" s="12"/>
      <c r="C26" s="12"/>
      <c r="D26" s="12"/>
      <c r="E26" s="12"/>
      <c r="F26" s="12"/>
      <c r="G26" s="12"/>
    </row>
  </sheetData>
  <sheetProtection formatRows="0" insertRows="0" deleteRows="0"/>
  <customSheetViews>
    <customSheetView guid="{2AF6EA2A-E5C5-45EB-B6C4-875AD1E4E056}">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1">
    <mergeCell ref="A14:D14"/>
  </mergeCells>
  <printOptions horizontalCentered="1"/>
  <pageMargins left="0.78740157480314965" right="0.78740157480314965" top="0.98425196850393704" bottom="0.98425196850393704" header="0.51181102362204722" footer="0.51181102362204722"/>
  <pageSetup paperSize="9" orientation="landscape" cellComments="asDisplayed" horizontalDpi="300" verticalDpi="300"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zoomScaleNormal="100" workbookViewId="0">
      <selection activeCell="D37" sqref="D37"/>
    </sheetView>
  </sheetViews>
  <sheetFormatPr defaultRowHeight="12.75" x14ac:dyDescent="0.2"/>
  <cols>
    <col min="1" max="1" width="12.7109375" style="33" customWidth="1"/>
    <col min="2" max="2" width="44.85546875" style="33" customWidth="1"/>
    <col min="3" max="3" width="11.5703125" style="67" customWidth="1"/>
    <col min="4" max="4" width="9.140625" style="33"/>
    <col min="5" max="5" width="10" style="33" customWidth="1"/>
    <col min="6" max="16384" width="9.140625" style="33"/>
  </cols>
  <sheetData>
    <row r="1" spans="1:7" ht="15.75" x14ac:dyDescent="0.25">
      <c r="A1" s="105" t="s">
        <v>456</v>
      </c>
    </row>
    <row r="2" spans="1:7" ht="13.5" thickBot="1" x14ac:dyDescent="0.25">
      <c r="A2" s="35"/>
      <c r="B2" s="35" t="s">
        <v>662</v>
      </c>
      <c r="C2" s="106" t="s">
        <v>91</v>
      </c>
    </row>
    <row r="3" spans="1:7" ht="13.5" thickBot="1" x14ac:dyDescent="0.25">
      <c r="A3" s="1247" t="s">
        <v>107</v>
      </c>
      <c r="B3" s="1248"/>
      <c r="C3" s="198">
        <v>11100</v>
      </c>
      <c r="D3" s="70"/>
      <c r="E3" s="71"/>
      <c r="F3" s="70"/>
    </row>
    <row r="4" spans="1:7" x14ac:dyDescent="0.2">
      <c r="A4" s="1263" t="s">
        <v>109</v>
      </c>
      <c r="B4" s="465" t="s">
        <v>143</v>
      </c>
      <c r="C4" s="553">
        <v>6661</v>
      </c>
      <c r="D4" s="70"/>
      <c r="E4" s="71"/>
      <c r="F4" s="70"/>
    </row>
    <row r="5" spans="1:7" x14ac:dyDescent="0.2">
      <c r="A5" s="1264"/>
      <c r="B5" s="501" t="s">
        <v>459</v>
      </c>
      <c r="C5" s="554">
        <v>0</v>
      </c>
      <c r="D5" s="70"/>
      <c r="E5" s="70"/>
      <c r="F5" s="70"/>
      <c r="G5" s="69"/>
    </row>
    <row r="6" spans="1:7" x14ac:dyDescent="0.2">
      <c r="A6" s="1264"/>
      <c r="B6" s="470" t="s">
        <v>110</v>
      </c>
      <c r="C6" s="554">
        <v>0</v>
      </c>
      <c r="D6" s="73"/>
      <c r="E6" s="69"/>
      <c r="F6" s="69"/>
      <c r="G6" s="69"/>
    </row>
    <row r="7" spans="1:7" x14ac:dyDescent="0.2">
      <c r="A7" s="1264"/>
      <c r="B7" s="470" t="s">
        <v>111</v>
      </c>
      <c r="C7" s="554">
        <v>0</v>
      </c>
      <c r="D7" s="73"/>
      <c r="E7" s="73"/>
      <c r="F7" s="73"/>
      <c r="G7" s="73"/>
    </row>
    <row r="8" spans="1:7" x14ac:dyDescent="0.2">
      <c r="A8" s="1264"/>
      <c r="B8" s="470" t="s">
        <v>133</v>
      </c>
      <c r="C8" s="554">
        <v>0</v>
      </c>
      <c r="D8" s="73"/>
      <c r="E8" s="73"/>
      <c r="F8" s="73"/>
      <c r="G8" s="73"/>
    </row>
    <row r="9" spans="1:7" ht="13.5" thickBot="1" x14ac:dyDescent="0.25">
      <c r="A9" s="1264"/>
      <c r="B9" s="470" t="s">
        <v>258</v>
      </c>
      <c r="C9" s="554">
        <v>0</v>
      </c>
      <c r="D9" s="73"/>
      <c r="E9" s="69"/>
      <c r="F9" s="69"/>
      <c r="G9" s="69"/>
    </row>
    <row r="10" spans="1:7" ht="13.5" thickBot="1" x14ac:dyDescent="0.25">
      <c r="A10" s="1265"/>
      <c r="B10" s="471" t="s">
        <v>92</v>
      </c>
      <c r="C10" s="555">
        <f>SUM(C4:C9)</f>
        <v>6661</v>
      </c>
      <c r="D10" s="76"/>
      <c r="E10" s="76"/>
      <c r="F10" s="76"/>
      <c r="G10" s="76"/>
    </row>
    <row r="11" spans="1:7" x14ac:dyDescent="0.2">
      <c r="A11" s="1249" t="s">
        <v>113</v>
      </c>
      <c r="B11" s="465" t="s">
        <v>144</v>
      </c>
      <c r="C11" s="553">
        <v>0</v>
      </c>
      <c r="D11" s="77"/>
      <c r="E11" s="77"/>
      <c r="F11" s="77"/>
      <c r="G11" s="78"/>
    </row>
    <row r="12" spans="1:7" x14ac:dyDescent="0.2">
      <c r="A12" s="1250"/>
      <c r="B12" s="470" t="s">
        <v>115</v>
      </c>
      <c r="C12" s="554">
        <v>0</v>
      </c>
      <c r="D12" s="78"/>
      <c r="E12" s="78"/>
      <c r="F12" s="77"/>
      <c r="G12" s="78"/>
    </row>
    <row r="13" spans="1:7" x14ac:dyDescent="0.2">
      <c r="A13" s="1250"/>
      <c r="B13" s="470" t="s">
        <v>116</v>
      </c>
      <c r="C13" s="554">
        <v>0</v>
      </c>
      <c r="D13" s="78"/>
      <c r="E13" s="78"/>
      <c r="F13" s="78"/>
      <c r="G13" s="78"/>
    </row>
    <row r="14" spans="1:7" x14ac:dyDescent="0.2">
      <c r="A14" s="1250"/>
      <c r="B14" s="470" t="s">
        <v>135</v>
      </c>
      <c r="C14" s="554">
        <v>0</v>
      </c>
      <c r="D14" s="79"/>
      <c r="E14" s="79"/>
      <c r="F14" s="79"/>
      <c r="G14" s="79"/>
    </row>
    <row r="15" spans="1:7" ht="13.5" thickBot="1" x14ac:dyDescent="0.25">
      <c r="A15" s="1250"/>
      <c r="B15" s="472" t="s">
        <v>259</v>
      </c>
      <c r="C15" s="556">
        <v>0</v>
      </c>
      <c r="D15" s="79"/>
      <c r="E15" s="79"/>
      <c r="F15" s="79"/>
      <c r="G15" s="79"/>
    </row>
    <row r="16" spans="1:7" ht="13.5" thickBot="1" x14ac:dyDescent="0.25">
      <c r="A16" s="1251"/>
      <c r="B16" s="471" t="s">
        <v>92</v>
      </c>
      <c r="C16" s="555">
        <f>SUM(C11:C15)</f>
        <v>0</v>
      </c>
      <c r="D16" s="76"/>
      <c r="E16" s="76"/>
      <c r="F16" s="76"/>
      <c r="G16" s="76"/>
    </row>
    <row r="17" spans="1:7" ht="13.5" thickBot="1" x14ac:dyDescent="0.25">
      <c r="A17" s="1247" t="s">
        <v>108</v>
      </c>
      <c r="B17" s="1248"/>
      <c r="C17" s="555">
        <f>C3+C10-C16</f>
        <v>17761</v>
      </c>
      <c r="D17" s="76"/>
      <c r="E17" s="76"/>
      <c r="F17" s="76"/>
      <c r="G17" s="76"/>
    </row>
    <row r="18" spans="1:7" x14ac:dyDescent="0.2">
      <c r="A18" s="74"/>
      <c r="B18" s="74"/>
      <c r="C18" s="75"/>
      <c r="D18" s="74"/>
      <c r="E18" s="76"/>
      <c r="F18" s="76"/>
      <c r="G18" s="76"/>
    </row>
    <row r="19" spans="1:7" x14ac:dyDescent="0.2">
      <c r="A19" s="12" t="s">
        <v>231</v>
      </c>
      <c r="B19" s="74"/>
      <c r="C19" s="75"/>
      <c r="D19" s="74"/>
      <c r="E19" s="76"/>
      <c r="F19" s="76"/>
      <c r="G19" s="76"/>
    </row>
    <row r="20" spans="1:7" x14ac:dyDescent="0.2">
      <c r="A20" s="17" t="s">
        <v>458</v>
      </c>
      <c r="B20" s="74"/>
      <c r="C20" s="75"/>
      <c r="D20" s="74"/>
      <c r="E20" s="76"/>
      <c r="F20" s="76"/>
      <c r="G20" s="76"/>
    </row>
    <row r="21" spans="1:7" x14ac:dyDescent="0.2">
      <c r="A21" s="74"/>
      <c r="B21" s="74"/>
      <c r="C21" s="75"/>
      <c r="D21" s="74"/>
      <c r="E21" s="76"/>
      <c r="F21" s="76"/>
      <c r="G21" s="76"/>
    </row>
    <row r="22" spans="1:7" x14ac:dyDescent="0.2">
      <c r="A22" s="74"/>
      <c r="B22" s="74"/>
      <c r="C22" s="75"/>
      <c r="D22" s="74"/>
      <c r="E22" s="76"/>
      <c r="F22" s="76"/>
      <c r="G22" s="76"/>
    </row>
    <row r="23" spans="1:7" x14ac:dyDescent="0.2">
      <c r="A23" s="76"/>
      <c r="B23" s="76"/>
      <c r="C23" s="80"/>
      <c r="D23" s="76"/>
      <c r="E23" s="76"/>
      <c r="F23" s="76"/>
      <c r="G23" s="76"/>
    </row>
    <row r="24" spans="1:7" x14ac:dyDescent="0.2">
      <c r="A24" s="76"/>
      <c r="B24" s="76"/>
      <c r="C24" s="80"/>
      <c r="D24" s="76"/>
      <c r="E24" s="76"/>
      <c r="F24" s="76"/>
      <c r="G24" s="76"/>
    </row>
    <row r="25" spans="1:7" x14ac:dyDescent="0.2">
      <c r="A25" s="76"/>
      <c r="B25" s="76"/>
      <c r="C25" s="80"/>
      <c r="D25" s="76"/>
      <c r="E25" s="76"/>
      <c r="F25" s="76"/>
      <c r="G25" s="76"/>
    </row>
    <row r="26" spans="1:7" x14ac:dyDescent="0.2">
      <c r="A26" s="76"/>
      <c r="B26" s="76"/>
      <c r="C26" s="80"/>
      <c r="D26" s="76"/>
      <c r="E26" s="76"/>
      <c r="F26" s="76"/>
      <c r="G26" s="76"/>
    </row>
    <row r="27" spans="1:7" x14ac:dyDescent="0.2">
      <c r="A27" s="76"/>
      <c r="B27" s="76"/>
      <c r="C27" s="80"/>
      <c r="D27" s="76"/>
      <c r="E27" s="76"/>
      <c r="F27" s="76"/>
      <c r="G27" s="76"/>
    </row>
    <row r="28" spans="1:7" x14ac:dyDescent="0.2">
      <c r="A28" s="76"/>
      <c r="B28" s="76"/>
      <c r="C28" s="80"/>
      <c r="D28" s="76"/>
      <c r="E28" s="76"/>
      <c r="F28" s="76"/>
      <c r="G28" s="76"/>
    </row>
    <row r="29" spans="1:7" x14ac:dyDescent="0.2">
      <c r="A29" s="76"/>
      <c r="B29" s="76"/>
      <c r="C29" s="80"/>
      <c r="D29" s="76"/>
      <c r="E29" s="76"/>
      <c r="F29" s="76"/>
      <c r="G29" s="76"/>
    </row>
    <row r="36" spans="4:4" x14ac:dyDescent="0.2">
      <c r="D36" s="33" t="s">
        <v>671</v>
      </c>
    </row>
  </sheetData>
  <sheetProtection insertRows="0" deleteRows="0"/>
  <customSheetViews>
    <customSheetView guid="{2AF6EA2A-E5C5-45EB-B6C4-875AD1E4E056}">
      <selection activeCell="A2" sqref="A2"/>
      <pageMargins left="0.78740157480314965" right="0.78740157480314965" top="0.98425196850393704" bottom="0.98425196850393704" header="0.51181102362204722" footer="0.51181102362204722"/>
      <printOptions horizontalCentered="1"/>
      <pageSetup paperSize="9" orientation="landscape" horizontalDpi="300" verticalDpi="300" r:id="rId1"/>
      <headerFooter alignWithMargins="0"/>
    </customSheetView>
  </customSheetViews>
  <mergeCells count="4">
    <mergeCell ref="A4:A10"/>
    <mergeCell ref="A11:A16"/>
    <mergeCell ref="A3:B3"/>
    <mergeCell ref="A17:B17"/>
  </mergeCells>
  <printOptions horizontalCentered="1"/>
  <pageMargins left="0.78740157480314965" right="0.78740157480314965" top="0.98425196850393704" bottom="0.98425196850393704" header="0.51181102362204722" footer="0.51181102362204722"/>
  <pageSetup paperSize="9" orientation="landscape"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Normal="100" workbookViewId="0">
      <selection activeCell="H11" sqref="H11"/>
    </sheetView>
  </sheetViews>
  <sheetFormatPr defaultRowHeight="12.75" x14ac:dyDescent="0.25"/>
  <cols>
    <col min="1" max="1" width="1.42578125" style="16" customWidth="1"/>
    <col min="2" max="2" width="4.42578125" style="16" customWidth="1"/>
    <col min="3" max="3" width="3.140625" style="16" customWidth="1"/>
    <col min="4" max="5" width="6.140625" style="16" customWidth="1"/>
    <col min="6" max="6" width="43.5703125" style="16" customWidth="1"/>
    <col min="7" max="7" width="5.28515625" style="29" customWidth="1"/>
    <col min="8" max="13" width="11.5703125" style="16" customWidth="1"/>
    <col min="14" max="14" width="2" style="291" customWidth="1"/>
    <col min="15" max="16384" width="9.140625" style="16"/>
  </cols>
  <sheetData>
    <row r="1" spans="1:16" ht="22.5" customHeight="1" x14ac:dyDescent="0.25">
      <c r="A1" s="287" t="s">
        <v>442</v>
      </c>
      <c r="B1" s="288"/>
      <c r="C1" s="288"/>
      <c r="D1" s="288"/>
      <c r="E1" s="288"/>
      <c r="F1" s="289"/>
      <c r="G1" s="290"/>
      <c r="H1" s="288"/>
      <c r="I1" s="288"/>
      <c r="J1" s="288"/>
      <c r="K1" s="288"/>
      <c r="L1" s="288"/>
      <c r="M1" s="288"/>
    </row>
    <row r="2" spans="1:16" ht="16.5" thickBot="1" x14ac:dyDescent="0.3">
      <c r="A2" s="287"/>
      <c r="B2" s="288" t="s">
        <v>662</v>
      </c>
      <c r="C2" s="288"/>
      <c r="D2" s="288"/>
      <c r="E2" s="288"/>
      <c r="F2" s="289"/>
      <c r="G2" s="290"/>
      <c r="H2" s="288"/>
      <c r="I2" s="288"/>
      <c r="J2" s="288"/>
      <c r="K2" s="288"/>
      <c r="L2" s="288"/>
      <c r="M2" s="290" t="s">
        <v>482</v>
      </c>
      <c r="N2" s="292"/>
    </row>
    <row r="3" spans="1:16" ht="14.25" customHeight="1" x14ac:dyDescent="0.25">
      <c r="A3" s="977" t="s">
        <v>271</v>
      </c>
      <c r="B3" s="978"/>
      <c r="C3" s="978"/>
      <c r="D3" s="978"/>
      <c r="E3" s="978"/>
      <c r="F3" s="979"/>
      <c r="G3" s="986" t="s">
        <v>71</v>
      </c>
      <c r="H3" s="975" t="s">
        <v>272</v>
      </c>
      <c r="I3" s="989"/>
      <c r="J3" s="975" t="s">
        <v>273</v>
      </c>
      <c r="K3" s="989"/>
      <c r="L3" s="975" t="s">
        <v>274</v>
      </c>
      <c r="M3" s="976"/>
      <c r="N3" s="293"/>
    </row>
    <row r="4" spans="1:16" ht="13.5" customHeight="1" x14ac:dyDescent="0.25">
      <c r="A4" s="980"/>
      <c r="B4" s="981"/>
      <c r="C4" s="981"/>
      <c r="D4" s="981"/>
      <c r="E4" s="981"/>
      <c r="F4" s="982"/>
      <c r="G4" s="987"/>
      <c r="H4" s="404" t="s">
        <v>275</v>
      </c>
      <c r="I4" s="402" t="s">
        <v>72</v>
      </c>
      <c r="J4" s="404" t="s">
        <v>213</v>
      </c>
      <c r="K4" s="402" t="s">
        <v>72</v>
      </c>
      <c r="L4" s="404" t="s">
        <v>213</v>
      </c>
      <c r="M4" s="403" t="s">
        <v>72</v>
      </c>
      <c r="N4" s="294"/>
    </row>
    <row r="5" spans="1:16" ht="11.25" customHeight="1" thickBot="1" x14ac:dyDescent="0.3">
      <c r="A5" s="983"/>
      <c r="B5" s="984"/>
      <c r="C5" s="984"/>
      <c r="D5" s="984"/>
      <c r="E5" s="984"/>
      <c r="F5" s="985"/>
      <c r="G5" s="988"/>
      <c r="H5" s="399">
        <v>1</v>
      </c>
      <c r="I5" s="400">
        <v>2</v>
      </c>
      <c r="J5" s="399">
        <v>3</v>
      </c>
      <c r="K5" s="400">
        <v>4</v>
      </c>
      <c r="L5" s="399">
        <v>5</v>
      </c>
      <c r="M5" s="401">
        <v>6</v>
      </c>
      <c r="N5" s="295"/>
    </row>
    <row r="6" spans="1:16" ht="12.75" customHeight="1" x14ac:dyDescent="0.25">
      <c r="A6" s="972" t="s">
        <v>339</v>
      </c>
      <c r="B6" s="973"/>
      <c r="C6" s="973"/>
      <c r="D6" s="973"/>
      <c r="E6" s="973"/>
      <c r="F6" s="974"/>
      <c r="G6" s="353">
        <v>1</v>
      </c>
      <c r="H6" s="727">
        <f t="shared" ref="H6:M6" si="0">+H7+H32</f>
        <v>58383</v>
      </c>
      <c r="I6" s="728">
        <f t="shared" si="0"/>
        <v>58383</v>
      </c>
      <c r="J6" s="727">
        <f t="shared" si="0"/>
        <v>0</v>
      </c>
      <c r="K6" s="728">
        <f t="shared" si="0"/>
        <v>0</v>
      </c>
      <c r="L6" s="727">
        <f t="shared" si="0"/>
        <v>58383</v>
      </c>
      <c r="M6" s="729">
        <f t="shared" si="0"/>
        <v>58383</v>
      </c>
      <c r="N6" s="294"/>
    </row>
    <row r="7" spans="1:16" ht="12.75" customHeight="1" x14ac:dyDescent="0.25">
      <c r="A7" s="296"/>
      <c r="B7" s="966" t="s">
        <v>340</v>
      </c>
      <c r="C7" s="966"/>
      <c r="D7" s="966"/>
      <c r="E7" s="966"/>
      <c r="F7" s="967"/>
      <c r="G7" s="355">
        <f>G6+1</f>
        <v>2</v>
      </c>
      <c r="H7" s="730">
        <f t="shared" ref="H7:M7" si="1">+H8+H18+H25</f>
        <v>58383</v>
      </c>
      <c r="I7" s="731">
        <f t="shared" si="1"/>
        <v>58383</v>
      </c>
      <c r="J7" s="730">
        <f t="shared" si="1"/>
        <v>0</v>
      </c>
      <c r="K7" s="731">
        <f t="shared" si="1"/>
        <v>0</v>
      </c>
      <c r="L7" s="730">
        <f t="shared" si="1"/>
        <v>58383</v>
      </c>
      <c r="M7" s="732">
        <f t="shared" si="1"/>
        <v>58383</v>
      </c>
      <c r="N7" s="294"/>
      <c r="O7" s="107"/>
      <c r="P7" s="107"/>
    </row>
    <row r="8" spans="1:16" ht="12.75" customHeight="1" x14ac:dyDescent="0.25">
      <c r="A8" s="297"/>
      <c r="B8" s="298"/>
      <c r="C8" s="299" t="s">
        <v>276</v>
      </c>
      <c r="D8" s="300" t="s">
        <v>341</v>
      </c>
      <c r="E8" s="298"/>
      <c r="F8" s="301"/>
      <c r="G8" s="356">
        <f t="shared" ref="G8:G34" si="2">G7+1</f>
        <v>3</v>
      </c>
      <c r="H8" s="733">
        <f t="shared" ref="H8:M8" si="3">+H9+H12</f>
        <v>57658</v>
      </c>
      <c r="I8" s="734">
        <f t="shared" si="3"/>
        <v>57658</v>
      </c>
      <c r="J8" s="733">
        <f t="shared" si="3"/>
        <v>0</v>
      </c>
      <c r="K8" s="734">
        <f t="shared" si="3"/>
        <v>0</v>
      </c>
      <c r="L8" s="733">
        <f t="shared" si="3"/>
        <v>57658</v>
      </c>
      <c r="M8" s="735">
        <f t="shared" si="3"/>
        <v>57658</v>
      </c>
      <c r="N8" s="294"/>
      <c r="O8" s="107"/>
      <c r="P8" s="107"/>
    </row>
    <row r="9" spans="1:16" ht="12.75" customHeight="1" x14ac:dyDescent="0.25">
      <c r="A9" s="302"/>
      <c r="B9" s="303"/>
      <c r="C9" s="303"/>
      <c r="D9" s="303" t="s">
        <v>73</v>
      </c>
      <c r="E9" s="303" t="s">
        <v>390</v>
      </c>
      <c r="F9" s="304"/>
      <c r="G9" s="351">
        <f t="shared" si="2"/>
        <v>4</v>
      </c>
      <c r="H9" s="736">
        <f t="shared" ref="H9:M9" si="4">+H10+H11</f>
        <v>7877</v>
      </c>
      <c r="I9" s="737">
        <f t="shared" si="4"/>
        <v>7877</v>
      </c>
      <c r="J9" s="736">
        <f t="shared" si="4"/>
        <v>0</v>
      </c>
      <c r="K9" s="737">
        <f t="shared" si="4"/>
        <v>0</v>
      </c>
      <c r="L9" s="736">
        <f t="shared" si="4"/>
        <v>7877</v>
      </c>
      <c r="M9" s="738">
        <f t="shared" si="4"/>
        <v>7877</v>
      </c>
      <c r="N9" s="294"/>
      <c r="O9" s="107"/>
      <c r="P9" s="107"/>
    </row>
    <row r="10" spans="1:16" ht="12.75" customHeight="1" x14ac:dyDescent="0.25">
      <c r="A10" s="405"/>
      <c r="B10" s="312"/>
      <c r="C10" s="312"/>
      <c r="D10" s="312"/>
      <c r="E10" s="312" t="s">
        <v>276</v>
      </c>
      <c r="F10" s="312" t="s">
        <v>278</v>
      </c>
      <c r="G10" s="310">
        <f t="shared" si="2"/>
        <v>5</v>
      </c>
      <c r="H10" s="739">
        <f>VLOOKUP($G10,'5.d'!$B$6:$J$22,4,0)</f>
        <v>0</v>
      </c>
      <c r="I10" s="740">
        <f>VLOOKUP($G10,'5.d'!$B$6:$J$22,5,0)</f>
        <v>0</v>
      </c>
      <c r="J10" s="739">
        <f>VLOOKUP($G10,'5.d'!$B$6:$J$22,6,0)</f>
        <v>0</v>
      </c>
      <c r="K10" s="740">
        <f>VLOOKUP($G10,'5.d'!$B$6:$J$22,7,0)</f>
        <v>0</v>
      </c>
      <c r="L10" s="739">
        <f>+H10+J10</f>
        <v>0</v>
      </c>
      <c r="M10" s="741">
        <f>+I10+K10</f>
        <v>0</v>
      </c>
      <c r="N10" s="311"/>
      <c r="O10" s="107"/>
      <c r="P10" s="107"/>
    </row>
    <row r="11" spans="1:16" ht="12.75" customHeight="1" x14ac:dyDescent="0.25">
      <c r="A11" s="405"/>
      <c r="B11" s="312"/>
      <c r="C11" s="312"/>
      <c r="D11" s="312"/>
      <c r="E11" s="288"/>
      <c r="F11" s="312" t="s">
        <v>279</v>
      </c>
      <c r="G11" s="310">
        <f t="shared" si="2"/>
        <v>6</v>
      </c>
      <c r="H11" s="739">
        <f>VLOOKUP($G11,'5.d'!$B$6:$J$22,4,0)</f>
        <v>7877</v>
      </c>
      <c r="I11" s="740">
        <f>VLOOKUP($G11,'5.d'!$B$6:$J$22,5,0)</f>
        <v>7877</v>
      </c>
      <c r="J11" s="739">
        <f>VLOOKUP($G11,'5.d'!$B$6:$J$22,6,0)</f>
        <v>0</v>
      </c>
      <c r="K11" s="740">
        <f>VLOOKUP($G11,'5.d'!$B$6:$J$22,7,0)</f>
        <v>0</v>
      </c>
      <c r="L11" s="739">
        <f>+H11+J11</f>
        <v>7877</v>
      </c>
      <c r="M11" s="741">
        <f>+I11+K11</f>
        <v>7877</v>
      </c>
      <c r="N11" s="311"/>
      <c r="O11" s="107"/>
      <c r="P11" s="107"/>
    </row>
    <row r="12" spans="1:16" ht="12.75" customHeight="1" x14ac:dyDescent="0.25">
      <c r="A12" s="302"/>
      <c r="B12" s="303"/>
      <c r="C12" s="303"/>
      <c r="D12" s="303"/>
      <c r="E12" s="303" t="s">
        <v>342</v>
      </c>
      <c r="F12" s="304"/>
      <c r="G12" s="351">
        <f>G11+1</f>
        <v>7</v>
      </c>
      <c r="H12" s="736">
        <f t="shared" ref="H12:M12" si="5">+H13+H17</f>
        <v>49781</v>
      </c>
      <c r="I12" s="737">
        <f t="shared" si="5"/>
        <v>49781</v>
      </c>
      <c r="J12" s="736">
        <f t="shared" si="5"/>
        <v>0</v>
      </c>
      <c r="K12" s="737">
        <f t="shared" si="5"/>
        <v>0</v>
      </c>
      <c r="L12" s="736">
        <f t="shared" si="5"/>
        <v>49781</v>
      </c>
      <c r="M12" s="738">
        <f t="shared" si="5"/>
        <v>49781</v>
      </c>
      <c r="N12" s="294"/>
      <c r="O12" s="107"/>
      <c r="P12" s="107"/>
    </row>
    <row r="13" spans="1:16" s="305" customFormat="1" ht="12.75" customHeight="1" x14ac:dyDescent="0.25">
      <c r="A13" s="406"/>
      <c r="B13" s="312"/>
      <c r="C13" s="312"/>
      <c r="D13" s="312"/>
      <c r="E13" s="312" t="s">
        <v>276</v>
      </c>
      <c r="F13" s="312" t="s">
        <v>343</v>
      </c>
      <c r="G13" s="354">
        <f t="shared" si="2"/>
        <v>8</v>
      </c>
      <c r="H13" s="739">
        <f t="shared" ref="H13:M13" si="6">+H14+H15+H16</f>
        <v>36486</v>
      </c>
      <c r="I13" s="740">
        <f t="shared" si="6"/>
        <v>36486</v>
      </c>
      <c r="J13" s="739">
        <f t="shared" si="6"/>
        <v>0</v>
      </c>
      <c r="K13" s="740">
        <f t="shared" si="6"/>
        <v>0</v>
      </c>
      <c r="L13" s="739">
        <f t="shared" si="6"/>
        <v>36486</v>
      </c>
      <c r="M13" s="741">
        <f t="shared" si="6"/>
        <v>36486</v>
      </c>
      <c r="N13" s="311"/>
      <c r="O13" s="215"/>
      <c r="P13" s="215"/>
    </row>
    <row r="14" spans="1:16" s="305" customFormat="1" ht="12.75" customHeight="1" x14ac:dyDescent="0.25">
      <c r="A14" s="406"/>
      <c r="B14" s="312"/>
      <c r="C14" s="312"/>
      <c r="D14" s="312"/>
      <c r="E14" s="288"/>
      <c r="F14" s="312" t="s">
        <v>337</v>
      </c>
      <c r="G14" s="354">
        <f t="shared" si="2"/>
        <v>9</v>
      </c>
      <c r="H14" s="739">
        <f>VLOOKUP($G14,'5.a'!$B$7:$J$32,4,0)</f>
        <v>36182</v>
      </c>
      <c r="I14" s="740">
        <f>VLOOKUP($G14,'5.a'!$B$7:$J$32,5,0)</f>
        <v>36182</v>
      </c>
      <c r="J14" s="739">
        <f>VLOOKUP($G14,'5.a'!$B$7:$J$32,6,0)</f>
        <v>0</v>
      </c>
      <c r="K14" s="740">
        <f>VLOOKUP($G14,'5.a'!$B$7:$J$32,7,0)</f>
        <v>0</v>
      </c>
      <c r="L14" s="739">
        <f t="shared" ref="L14:M17" si="7">+H14+J14</f>
        <v>36182</v>
      </c>
      <c r="M14" s="741">
        <f t="shared" si="7"/>
        <v>36182</v>
      </c>
      <c r="N14" s="311"/>
      <c r="O14" s="215"/>
      <c r="P14" s="215"/>
    </row>
    <row r="15" spans="1:16" s="305" customFormat="1" ht="12.75" customHeight="1" x14ac:dyDescent="0.25">
      <c r="A15" s="407"/>
      <c r="B15" s="312"/>
      <c r="C15" s="312"/>
      <c r="D15" s="312"/>
      <c r="E15" s="312"/>
      <c r="F15" s="312" t="s">
        <v>336</v>
      </c>
      <c r="G15" s="354">
        <f t="shared" si="2"/>
        <v>10</v>
      </c>
      <c r="H15" s="739">
        <f>VLOOKUP($G15,'5.c'!$B$6:$J$14,4,0)</f>
        <v>0</v>
      </c>
      <c r="I15" s="740">
        <f>VLOOKUP($G15,'5.c'!$B$6:$J$14,5,0)</f>
        <v>0</v>
      </c>
      <c r="J15" s="739">
        <f>VLOOKUP($G15,'5.c'!$B$6:$J$14,6,0)</f>
        <v>0</v>
      </c>
      <c r="K15" s="740">
        <f>VLOOKUP($G15,'5.c'!$B$6:$J$14,7,0)</f>
        <v>0</v>
      </c>
      <c r="L15" s="739">
        <f t="shared" si="7"/>
        <v>0</v>
      </c>
      <c r="M15" s="741">
        <f t="shared" si="7"/>
        <v>0</v>
      </c>
      <c r="N15" s="311"/>
      <c r="O15" s="215"/>
      <c r="P15" s="215"/>
    </row>
    <row r="16" spans="1:16" s="305" customFormat="1" ht="12.75" customHeight="1" x14ac:dyDescent="0.25">
      <c r="A16" s="406"/>
      <c r="B16" s="312"/>
      <c r="C16" s="312"/>
      <c r="D16" s="312"/>
      <c r="E16" s="288"/>
      <c r="F16" s="312" t="s">
        <v>338</v>
      </c>
      <c r="G16" s="354">
        <f t="shared" si="2"/>
        <v>11</v>
      </c>
      <c r="H16" s="739">
        <f>VLOOKUP($G16,'5.a'!$B$7:$J$32,4,0)</f>
        <v>304</v>
      </c>
      <c r="I16" s="740">
        <f>VLOOKUP($G16,'5.a'!$B$7:$J$32,5,0)</f>
        <v>304</v>
      </c>
      <c r="J16" s="739">
        <f>VLOOKUP($G16,'5.a'!$B$7:$J$32,6,0)</f>
        <v>0</v>
      </c>
      <c r="K16" s="740">
        <f>VLOOKUP($G16,'5.a'!$B$7:$J$32,7,0)</f>
        <v>0</v>
      </c>
      <c r="L16" s="739">
        <f t="shared" si="7"/>
        <v>304</v>
      </c>
      <c r="M16" s="741">
        <f t="shared" si="7"/>
        <v>304</v>
      </c>
      <c r="N16" s="311"/>
      <c r="O16" s="215"/>
      <c r="P16" s="215"/>
    </row>
    <row r="17" spans="1:16" s="305" customFormat="1" ht="12.75" customHeight="1" x14ac:dyDescent="0.25">
      <c r="A17" s="408"/>
      <c r="B17" s="312"/>
      <c r="C17" s="312"/>
      <c r="D17" s="312"/>
      <c r="E17" s="312"/>
      <c r="F17" s="312" t="s">
        <v>279</v>
      </c>
      <c r="G17" s="354">
        <f t="shared" si="2"/>
        <v>12</v>
      </c>
      <c r="H17" s="739">
        <f>VLOOKUP($G17,'5b'!$B$7:$I$34,3,0)</f>
        <v>13295</v>
      </c>
      <c r="I17" s="740">
        <f>VLOOKUP($G17,'5b'!$B$7:$I$34,4,0)</f>
        <v>13295</v>
      </c>
      <c r="J17" s="739">
        <f>VLOOKUP($G17,'5b'!$B$7:$I$34,5,0)</f>
        <v>0</v>
      </c>
      <c r="K17" s="740">
        <f>VLOOKUP($G17,'5b'!$B$7:$I$34,6,0)</f>
        <v>0</v>
      </c>
      <c r="L17" s="739">
        <f t="shared" si="7"/>
        <v>13295</v>
      </c>
      <c r="M17" s="741">
        <f t="shared" si="7"/>
        <v>13295</v>
      </c>
      <c r="N17" s="311"/>
      <c r="O17" s="215"/>
      <c r="P17" s="215"/>
    </row>
    <row r="18" spans="1:16" ht="12.75" customHeight="1" x14ac:dyDescent="0.25">
      <c r="A18" s="297"/>
      <c r="B18" s="298"/>
      <c r="C18" s="299"/>
      <c r="D18" s="300" t="s">
        <v>344</v>
      </c>
      <c r="E18" s="298"/>
      <c r="F18" s="301"/>
      <c r="G18" s="356">
        <f t="shared" si="2"/>
        <v>13</v>
      </c>
      <c r="H18" s="733">
        <f t="shared" ref="H18:M18" si="8">+H19+H22</f>
        <v>416</v>
      </c>
      <c r="I18" s="734">
        <f t="shared" si="8"/>
        <v>416</v>
      </c>
      <c r="J18" s="733">
        <f t="shared" si="8"/>
        <v>0</v>
      </c>
      <c r="K18" s="734">
        <f t="shared" si="8"/>
        <v>0</v>
      </c>
      <c r="L18" s="733">
        <f t="shared" si="8"/>
        <v>416</v>
      </c>
      <c r="M18" s="735">
        <f t="shared" si="8"/>
        <v>416</v>
      </c>
      <c r="N18" s="294"/>
    </row>
    <row r="19" spans="1:16" ht="12.75" customHeight="1" x14ac:dyDescent="0.25">
      <c r="A19" s="302"/>
      <c r="B19" s="303"/>
      <c r="C19" s="303"/>
      <c r="D19" s="303" t="s">
        <v>73</v>
      </c>
      <c r="E19" s="303" t="s">
        <v>345</v>
      </c>
      <c r="F19" s="304"/>
      <c r="G19" s="351">
        <f t="shared" si="2"/>
        <v>14</v>
      </c>
      <c r="H19" s="736">
        <f t="shared" ref="H19:M19" si="9">+H20+H21</f>
        <v>0</v>
      </c>
      <c r="I19" s="737">
        <f t="shared" si="9"/>
        <v>0</v>
      </c>
      <c r="J19" s="736">
        <f t="shared" si="9"/>
        <v>0</v>
      </c>
      <c r="K19" s="737">
        <f t="shared" si="9"/>
        <v>0</v>
      </c>
      <c r="L19" s="736">
        <f t="shared" si="9"/>
        <v>0</v>
      </c>
      <c r="M19" s="738">
        <f t="shared" si="9"/>
        <v>0</v>
      </c>
      <c r="N19" s="294"/>
    </row>
    <row r="20" spans="1:16" ht="12.75" customHeight="1" x14ac:dyDescent="0.25">
      <c r="A20" s="405"/>
      <c r="B20" s="312"/>
      <c r="C20" s="312"/>
      <c r="D20" s="312"/>
      <c r="E20" s="312" t="s">
        <v>276</v>
      </c>
      <c r="F20" s="312" t="s">
        <v>278</v>
      </c>
      <c r="G20" s="354">
        <f t="shared" si="2"/>
        <v>15</v>
      </c>
      <c r="H20" s="739">
        <f>VLOOKUP($G20,'5.d'!$B$6:$J$22,4,0)</f>
        <v>0</v>
      </c>
      <c r="I20" s="740">
        <f>VLOOKUP($G20,'5.d'!$B$6:$J$22,5,0)</f>
        <v>0</v>
      </c>
      <c r="J20" s="739">
        <f>VLOOKUP($G20,'5.d'!$B$6:$J$22,6,0)</f>
        <v>0</v>
      </c>
      <c r="K20" s="740">
        <f>VLOOKUP($G20,'5.d'!$B$6:$J$22,7,0)</f>
        <v>0</v>
      </c>
      <c r="L20" s="739">
        <f>+H20+J20</f>
        <v>0</v>
      </c>
      <c r="M20" s="741">
        <f>+I20+K20</f>
        <v>0</v>
      </c>
      <c r="N20" s="311"/>
    </row>
    <row r="21" spans="1:16" ht="12.75" customHeight="1" x14ac:dyDescent="0.25">
      <c r="A21" s="405"/>
      <c r="B21" s="312"/>
      <c r="C21" s="312"/>
      <c r="D21" s="312"/>
      <c r="E21" s="288"/>
      <c r="F21" s="312" t="s">
        <v>279</v>
      </c>
      <c r="G21" s="354">
        <f t="shared" si="2"/>
        <v>16</v>
      </c>
      <c r="H21" s="739">
        <f>VLOOKUP($G21,'5.d'!$B$6:$J$22,4,0)</f>
        <v>0</v>
      </c>
      <c r="I21" s="740">
        <f>VLOOKUP($G21,'5.d'!$B$6:$J$22,5,0)</f>
        <v>0</v>
      </c>
      <c r="J21" s="739">
        <f>VLOOKUP($G21,'5.d'!$B$6:$J$22,6,0)</f>
        <v>0</v>
      </c>
      <c r="K21" s="740">
        <f>VLOOKUP($G21,'5.d'!$B$6:$J$22,7,0)</f>
        <v>0</v>
      </c>
      <c r="L21" s="739">
        <f>+H21+J21</f>
        <v>0</v>
      </c>
      <c r="M21" s="741">
        <f>+I21+K21</f>
        <v>0</v>
      </c>
      <c r="N21" s="311"/>
    </row>
    <row r="22" spans="1:16" ht="12.75" customHeight="1" x14ac:dyDescent="0.25">
      <c r="A22" s="302"/>
      <c r="B22" s="303"/>
      <c r="C22" s="303"/>
      <c r="D22" s="303"/>
      <c r="E22" s="303" t="s">
        <v>346</v>
      </c>
      <c r="F22" s="304"/>
      <c r="G22" s="351">
        <f>G21+1</f>
        <v>17</v>
      </c>
      <c r="H22" s="736">
        <f t="shared" ref="H22:M22" si="10">+H23+H24</f>
        <v>416</v>
      </c>
      <c r="I22" s="737">
        <f t="shared" si="10"/>
        <v>416</v>
      </c>
      <c r="J22" s="736">
        <f t="shared" si="10"/>
        <v>0</v>
      </c>
      <c r="K22" s="737">
        <f t="shared" si="10"/>
        <v>0</v>
      </c>
      <c r="L22" s="736">
        <f t="shared" si="10"/>
        <v>416</v>
      </c>
      <c r="M22" s="738">
        <f t="shared" si="10"/>
        <v>416</v>
      </c>
      <c r="N22" s="294"/>
    </row>
    <row r="23" spans="1:16" ht="12.75" customHeight="1" x14ac:dyDescent="0.25">
      <c r="A23" s="406"/>
      <c r="B23" s="312"/>
      <c r="C23" s="312"/>
      <c r="D23" s="312"/>
      <c r="E23" s="312" t="s">
        <v>276</v>
      </c>
      <c r="F23" s="312" t="s">
        <v>278</v>
      </c>
      <c r="G23" s="354">
        <f t="shared" si="2"/>
        <v>18</v>
      </c>
      <c r="H23" s="739">
        <f>VLOOKUP($G23,'5.a'!$B$7:$J$32,4,0)</f>
        <v>0</v>
      </c>
      <c r="I23" s="740">
        <f>VLOOKUP($G23,'5.a'!$B$7:$J$32,5,0)</f>
        <v>0</v>
      </c>
      <c r="J23" s="739">
        <f>VLOOKUP($G23,'5.a'!$B$7:$J$32,6,0)</f>
        <v>0</v>
      </c>
      <c r="K23" s="740">
        <f>VLOOKUP($G23,'5.a'!$B$7:$J$32,7,0)</f>
        <v>0</v>
      </c>
      <c r="L23" s="739">
        <f>+H23+J23</f>
        <v>0</v>
      </c>
      <c r="M23" s="741">
        <f>+I23+K23</f>
        <v>0</v>
      </c>
      <c r="N23" s="311"/>
    </row>
    <row r="24" spans="1:16" ht="12.75" customHeight="1" x14ac:dyDescent="0.25">
      <c r="A24" s="408"/>
      <c r="B24" s="312"/>
      <c r="C24" s="312"/>
      <c r="D24" s="312"/>
      <c r="E24" s="288"/>
      <c r="F24" s="312" t="s">
        <v>279</v>
      </c>
      <c r="G24" s="354">
        <f t="shared" si="2"/>
        <v>19</v>
      </c>
      <c r="H24" s="739">
        <f>VLOOKUP($G24,'5b'!$B$7:$I$34,3,0)</f>
        <v>416</v>
      </c>
      <c r="I24" s="740">
        <f>VLOOKUP($G24,'5b'!$B$7:$I$34,4,0)</f>
        <v>416</v>
      </c>
      <c r="J24" s="739">
        <f>VLOOKUP($G24,'5b'!$B$7:$I$34,5,0)</f>
        <v>0</v>
      </c>
      <c r="K24" s="740">
        <f>VLOOKUP($G24,'5b'!$B$7:$I$34,6,0)</f>
        <v>0</v>
      </c>
      <c r="L24" s="739">
        <f>+H24+J24</f>
        <v>416</v>
      </c>
      <c r="M24" s="741">
        <f>+I24+K24</f>
        <v>416</v>
      </c>
      <c r="N24" s="311"/>
    </row>
    <row r="25" spans="1:16" ht="12.75" customHeight="1" x14ac:dyDescent="0.25">
      <c r="A25" s="297"/>
      <c r="B25" s="298"/>
      <c r="C25" s="299"/>
      <c r="D25" s="300" t="s">
        <v>347</v>
      </c>
      <c r="E25" s="298"/>
      <c r="F25" s="301"/>
      <c r="G25" s="356">
        <f t="shared" si="2"/>
        <v>20</v>
      </c>
      <c r="H25" s="733">
        <f t="shared" ref="H25:M25" si="11">+H26+H29</f>
        <v>309</v>
      </c>
      <c r="I25" s="734">
        <f t="shared" si="11"/>
        <v>309</v>
      </c>
      <c r="J25" s="733">
        <f t="shared" si="11"/>
        <v>0</v>
      </c>
      <c r="K25" s="734">
        <f t="shared" si="11"/>
        <v>0</v>
      </c>
      <c r="L25" s="733">
        <f t="shared" si="11"/>
        <v>309</v>
      </c>
      <c r="M25" s="735">
        <f t="shared" si="11"/>
        <v>309</v>
      </c>
      <c r="N25" s="294"/>
    </row>
    <row r="26" spans="1:16" ht="12.75" customHeight="1" x14ac:dyDescent="0.25">
      <c r="A26" s="302"/>
      <c r="B26" s="303"/>
      <c r="C26" s="303"/>
      <c r="D26" s="303" t="s">
        <v>73</v>
      </c>
      <c r="E26" s="303" t="s">
        <v>348</v>
      </c>
      <c r="F26" s="304"/>
      <c r="G26" s="351">
        <f t="shared" si="2"/>
        <v>21</v>
      </c>
      <c r="H26" s="736">
        <f t="shared" ref="H26:M26" si="12">+H27+H28</f>
        <v>309</v>
      </c>
      <c r="I26" s="737">
        <f t="shared" si="12"/>
        <v>309</v>
      </c>
      <c r="J26" s="736">
        <f t="shared" si="12"/>
        <v>0</v>
      </c>
      <c r="K26" s="737">
        <f t="shared" si="12"/>
        <v>0</v>
      </c>
      <c r="L26" s="736">
        <f t="shared" si="12"/>
        <v>309</v>
      </c>
      <c r="M26" s="738">
        <f t="shared" si="12"/>
        <v>309</v>
      </c>
      <c r="N26" s="294"/>
    </row>
    <row r="27" spans="1:16" ht="12.75" customHeight="1" x14ac:dyDescent="0.25">
      <c r="A27" s="405"/>
      <c r="B27" s="312"/>
      <c r="C27" s="312"/>
      <c r="D27" s="312"/>
      <c r="E27" s="312" t="s">
        <v>276</v>
      </c>
      <c r="F27" s="312" t="s">
        <v>278</v>
      </c>
      <c r="G27" s="354">
        <f t="shared" si="2"/>
        <v>22</v>
      </c>
      <c r="H27" s="739">
        <f>VLOOKUP($G27,'5.d'!$B$6:$J$22,4,0)</f>
        <v>309</v>
      </c>
      <c r="I27" s="740">
        <f>VLOOKUP($G27,'5.d'!$B$6:$J$22,5,0)</f>
        <v>309</v>
      </c>
      <c r="J27" s="739">
        <f>VLOOKUP($G27,'5.d'!$B$6:$J$22,6,0)</f>
        <v>0</v>
      </c>
      <c r="K27" s="740">
        <f>VLOOKUP($G27,'5.d'!$B$6:$J$22,7,0)</f>
        <v>0</v>
      </c>
      <c r="L27" s="739">
        <f>+H27+J27</f>
        <v>309</v>
      </c>
      <c r="M27" s="741">
        <f>+I27+K27</f>
        <v>309</v>
      </c>
      <c r="N27" s="311"/>
    </row>
    <row r="28" spans="1:16" ht="12.75" customHeight="1" x14ac:dyDescent="0.25">
      <c r="A28" s="405"/>
      <c r="B28" s="312"/>
      <c r="C28" s="312"/>
      <c r="D28" s="312"/>
      <c r="E28" s="288"/>
      <c r="F28" s="312" t="s">
        <v>279</v>
      </c>
      <c r="G28" s="354">
        <f t="shared" si="2"/>
        <v>23</v>
      </c>
      <c r="H28" s="739">
        <f>VLOOKUP($G28,'5.d'!$B$6:$J$22,4,0)</f>
        <v>0</v>
      </c>
      <c r="I28" s="740">
        <f>VLOOKUP($G28,'5.d'!$B$6:$J$22,5,0)</f>
        <v>0</v>
      </c>
      <c r="J28" s="739">
        <f>VLOOKUP($G28,'5.d'!$B$6:$J$22,6,0)</f>
        <v>0</v>
      </c>
      <c r="K28" s="740">
        <f>VLOOKUP($G28,'5.d'!$B$6:$J$22,7,0)</f>
        <v>0</v>
      </c>
      <c r="L28" s="739">
        <f>+H28+J28</f>
        <v>0</v>
      </c>
      <c r="M28" s="741">
        <f>+I28+K28</f>
        <v>0</v>
      </c>
      <c r="N28" s="311"/>
    </row>
    <row r="29" spans="1:16" ht="13.5" customHeight="1" x14ac:dyDescent="0.25">
      <c r="A29" s="302"/>
      <c r="B29" s="303"/>
      <c r="C29" s="303"/>
      <c r="D29" s="303"/>
      <c r="E29" s="303" t="s">
        <v>399</v>
      </c>
      <c r="F29" s="304"/>
      <c r="G29" s="351">
        <f t="shared" si="2"/>
        <v>24</v>
      </c>
      <c r="H29" s="736">
        <f t="shared" ref="H29:M29" si="13">+H30+H31</f>
        <v>0</v>
      </c>
      <c r="I29" s="737">
        <f t="shared" si="13"/>
        <v>0</v>
      </c>
      <c r="J29" s="736">
        <f t="shared" si="13"/>
        <v>0</v>
      </c>
      <c r="K29" s="737">
        <f t="shared" si="13"/>
        <v>0</v>
      </c>
      <c r="L29" s="736">
        <f t="shared" si="13"/>
        <v>0</v>
      </c>
      <c r="M29" s="738">
        <f t="shared" si="13"/>
        <v>0</v>
      </c>
      <c r="N29" s="311"/>
    </row>
    <row r="30" spans="1:16" ht="13.5" customHeight="1" x14ac:dyDescent="0.25">
      <c r="A30" s="406"/>
      <c r="B30" s="312"/>
      <c r="C30" s="312"/>
      <c r="D30" s="312"/>
      <c r="E30" s="312" t="s">
        <v>276</v>
      </c>
      <c r="F30" s="312" t="s">
        <v>278</v>
      </c>
      <c r="G30" s="354">
        <f t="shared" si="2"/>
        <v>25</v>
      </c>
      <c r="H30" s="739">
        <f>VLOOKUP($G30,'5.a'!$B$7:$J$32,4,0)</f>
        <v>0</v>
      </c>
      <c r="I30" s="740">
        <f>VLOOKUP($G30,'5.a'!$B$7:$J$32,5,0)</f>
        <v>0</v>
      </c>
      <c r="J30" s="739">
        <f>VLOOKUP($G30,'5.a'!$B$7:$J$32,6,0)</f>
        <v>0</v>
      </c>
      <c r="K30" s="740">
        <f>VLOOKUP($G30,'5.a'!$B$7:$J$32,7,0)</f>
        <v>0</v>
      </c>
      <c r="L30" s="739">
        <f>+H30+J30</f>
        <v>0</v>
      </c>
      <c r="M30" s="741">
        <f>+I30+K30</f>
        <v>0</v>
      </c>
      <c r="N30" s="311"/>
    </row>
    <row r="31" spans="1:16" ht="13.5" customHeight="1" x14ac:dyDescent="0.25">
      <c r="A31" s="408"/>
      <c r="B31" s="312"/>
      <c r="C31" s="312"/>
      <c r="D31" s="312"/>
      <c r="E31" s="288"/>
      <c r="F31" s="312" t="s">
        <v>279</v>
      </c>
      <c r="G31" s="354">
        <f t="shared" si="2"/>
        <v>26</v>
      </c>
      <c r="H31" s="739">
        <f>VLOOKUP($G31,'5b'!$B$7:$I$34,3,0)</f>
        <v>0</v>
      </c>
      <c r="I31" s="740">
        <f>VLOOKUP($G31,'5b'!$B$7:$I$34,4,0)</f>
        <v>0</v>
      </c>
      <c r="J31" s="739">
        <f>VLOOKUP($G31,'5b'!$B$7:$I$34,5,0)</f>
        <v>0</v>
      </c>
      <c r="K31" s="740">
        <f>VLOOKUP($G31,'5b'!$B$7:$I$34,6,0)</f>
        <v>0</v>
      </c>
      <c r="L31" s="739">
        <f>+H31+J31</f>
        <v>0</v>
      </c>
      <c r="M31" s="741">
        <f>+I31+K31</f>
        <v>0</v>
      </c>
      <c r="N31" s="311"/>
    </row>
    <row r="32" spans="1:16" ht="12.75" customHeight="1" x14ac:dyDescent="0.25">
      <c r="A32" s="296"/>
      <c r="B32" s="966" t="s">
        <v>349</v>
      </c>
      <c r="C32" s="966"/>
      <c r="D32" s="966" t="s">
        <v>211</v>
      </c>
      <c r="E32" s="966" t="s">
        <v>277</v>
      </c>
      <c r="F32" s="967"/>
      <c r="G32" s="355">
        <f>G31+1</f>
        <v>27</v>
      </c>
      <c r="H32" s="730">
        <f t="shared" ref="H32:M32" si="14">+H33+H34</f>
        <v>0</v>
      </c>
      <c r="I32" s="731">
        <f t="shared" si="14"/>
        <v>0</v>
      </c>
      <c r="J32" s="730">
        <f t="shared" si="14"/>
        <v>0</v>
      </c>
      <c r="K32" s="731">
        <f t="shared" si="14"/>
        <v>0</v>
      </c>
      <c r="L32" s="730">
        <f t="shared" si="14"/>
        <v>0</v>
      </c>
      <c r="M32" s="732">
        <f t="shared" si="14"/>
        <v>0</v>
      </c>
      <c r="N32" s="294"/>
    </row>
    <row r="33" spans="1:16" s="305" customFormat="1" ht="12.75" customHeight="1" x14ac:dyDescent="0.25">
      <c r="A33" s="406"/>
      <c r="B33" s="307"/>
      <c r="C33" s="307"/>
      <c r="D33" s="307"/>
      <c r="E33" s="308" t="s">
        <v>278</v>
      </c>
      <c r="F33" s="309"/>
      <c r="G33" s="354">
        <f>G32+1</f>
        <v>28</v>
      </c>
      <c r="H33" s="739">
        <f>VLOOKUP($G33,'5.a'!$B$7:$J$32,4,0)</f>
        <v>0</v>
      </c>
      <c r="I33" s="740">
        <f>VLOOKUP($G33,'5.a'!$B$7:$J$32,5,0)</f>
        <v>0</v>
      </c>
      <c r="J33" s="739">
        <f>VLOOKUP($G33,'5.a'!$B$7:$J$32,6,0)</f>
        <v>0</v>
      </c>
      <c r="K33" s="740">
        <f>VLOOKUP($G33,'5.a'!$B$7:$J$32,7,0)</f>
        <v>0</v>
      </c>
      <c r="L33" s="739">
        <f>+H33+J33</f>
        <v>0</v>
      </c>
      <c r="M33" s="741">
        <f>+I33+K33</f>
        <v>0</v>
      </c>
      <c r="N33" s="311"/>
    </row>
    <row r="34" spans="1:16" s="305" customFormat="1" ht="12.75" customHeight="1" thickBot="1" x14ac:dyDescent="0.3">
      <c r="A34" s="409"/>
      <c r="B34" s="325"/>
      <c r="C34" s="325"/>
      <c r="D34" s="325"/>
      <c r="E34" s="377" t="s">
        <v>279</v>
      </c>
      <c r="F34" s="378"/>
      <c r="G34" s="379">
        <f t="shared" si="2"/>
        <v>29</v>
      </c>
      <c r="H34" s="742">
        <f>VLOOKUP($G34,'5b'!$B$7:$I$34,3,0)</f>
        <v>0</v>
      </c>
      <c r="I34" s="743">
        <f>VLOOKUP($G34,'5b'!$B$7:$I$34,4,0)</f>
        <v>0</v>
      </c>
      <c r="J34" s="742">
        <f>VLOOKUP($G34,'5b'!$B$7:$I$34,5,0)</f>
        <v>0</v>
      </c>
      <c r="K34" s="743">
        <f>VLOOKUP($G34,'5b'!$B$7:$I$34,6,0)</f>
        <v>0</v>
      </c>
      <c r="L34" s="742">
        <f>+H34+J34</f>
        <v>0</v>
      </c>
      <c r="M34" s="744">
        <f>+I34+K34</f>
        <v>0</v>
      </c>
      <c r="N34" s="311"/>
    </row>
    <row r="35" spans="1:16" s="305" customFormat="1" ht="12.75" customHeight="1" thickBot="1" x14ac:dyDescent="0.3">
      <c r="A35" s="313"/>
      <c r="B35" s="313"/>
      <c r="C35" s="313"/>
      <c r="D35" s="313"/>
      <c r="E35" s="313"/>
      <c r="F35" s="313"/>
      <c r="G35" s="313"/>
      <c r="H35" s="415"/>
      <c r="I35" s="415"/>
      <c r="J35" s="415"/>
      <c r="K35" s="415"/>
      <c r="L35" s="415"/>
      <c r="M35" s="415"/>
      <c r="N35" s="314"/>
    </row>
    <row r="36" spans="1:16" ht="12.75" customHeight="1" x14ac:dyDescent="0.25">
      <c r="A36" s="972" t="s">
        <v>350</v>
      </c>
      <c r="B36" s="973"/>
      <c r="C36" s="973"/>
      <c r="D36" s="973"/>
      <c r="E36" s="973"/>
      <c r="F36" s="974"/>
      <c r="G36" s="353">
        <f>G34+1</f>
        <v>30</v>
      </c>
      <c r="H36" s="727">
        <f t="shared" ref="H36:M36" si="15">+H37+H42</f>
        <v>58383</v>
      </c>
      <c r="I36" s="728">
        <f t="shared" si="15"/>
        <v>58383</v>
      </c>
      <c r="J36" s="727">
        <f t="shared" si="15"/>
        <v>0</v>
      </c>
      <c r="K36" s="728">
        <f t="shared" si="15"/>
        <v>0</v>
      </c>
      <c r="L36" s="727">
        <f t="shared" si="15"/>
        <v>58383</v>
      </c>
      <c r="M36" s="729">
        <f t="shared" si="15"/>
        <v>58383</v>
      </c>
      <c r="N36" s="294"/>
      <c r="O36" s="305"/>
      <c r="P36" s="305"/>
    </row>
    <row r="37" spans="1:16" ht="12.75" customHeight="1" x14ac:dyDescent="0.25">
      <c r="A37" s="302"/>
      <c r="B37" s="303"/>
      <c r="C37" s="315" t="s">
        <v>276</v>
      </c>
      <c r="D37" s="303" t="s">
        <v>351</v>
      </c>
      <c r="E37" s="303"/>
      <c r="F37" s="304"/>
      <c r="G37" s="351">
        <f t="shared" ref="G37:G55" si="16">G36+1</f>
        <v>31</v>
      </c>
      <c r="H37" s="736">
        <f t="shared" ref="H37:M37" si="17">+H38+H39+H40+H41</f>
        <v>36795</v>
      </c>
      <c r="I37" s="737">
        <f t="shared" si="17"/>
        <v>36795</v>
      </c>
      <c r="J37" s="736">
        <f t="shared" si="17"/>
        <v>0</v>
      </c>
      <c r="K37" s="737">
        <f t="shared" si="17"/>
        <v>0</v>
      </c>
      <c r="L37" s="736">
        <f t="shared" si="17"/>
        <v>36795</v>
      </c>
      <c r="M37" s="738">
        <f t="shared" si="17"/>
        <v>36795</v>
      </c>
      <c r="N37" s="320"/>
      <c r="O37" s="305"/>
      <c r="P37" s="305"/>
    </row>
    <row r="38" spans="1:16" ht="12.75" customHeight="1" x14ac:dyDescent="0.25">
      <c r="A38" s="306"/>
      <c r="B38" s="307"/>
      <c r="C38" s="307"/>
      <c r="D38" s="321" t="s">
        <v>276</v>
      </c>
      <c r="E38" s="318" t="s">
        <v>352</v>
      </c>
      <c r="F38" s="322"/>
      <c r="G38" s="310">
        <f t="shared" si="16"/>
        <v>32</v>
      </c>
      <c r="H38" s="739">
        <f t="shared" ref="H38:M38" si="18">+H10+H13</f>
        <v>36486</v>
      </c>
      <c r="I38" s="740">
        <f t="shared" si="18"/>
        <v>36486</v>
      </c>
      <c r="J38" s="739">
        <f t="shared" si="18"/>
        <v>0</v>
      </c>
      <c r="K38" s="740">
        <f t="shared" si="18"/>
        <v>0</v>
      </c>
      <c r="L38" s="739">
        <f t="shared" si="18"/>
        <v>36486</v>
      </c>
      <c r="M38" s="741">
        <f t="shared" si="18"/>
        <v>36486</v>
      </c>
      <c r="N38" s="320"/>
      <c r="O38" s="305"/>
      <c r="P38" s="305"/>
    </row>
    <row r="39" spans="1:16" ht="12.75" customHeight="1" x14ac:dyDescent="0.25">
      <c r="A39" s="306"/>
      <c r="B39" s="307"/>
      <c r="C39" s="307"/>
      <c r="D39" s="307"/>
      <c r="E39" s="318" t="s">
        <v>353</v>
      </c>
      <c r="F39" s="322"/>
      <c r="G39" s="310">
        <f t="shared" si="16"/>
        <v>33</v>
      </c>
      <c r="H39" s="739">
        <f t="shared" ref="H39:M39" si="19">+H20+H23</f>
        <v>0</v>
      </c>
      <c r="I39" s="740">
        <f t="shared" si="19"/>
        <v>0</v>
      </c>
      <c r="J39" s="739">
        <f t="shared" si="19"/>
        <v>0</v>
      </c>
      <c r="K39" s="740">
        <f t="shared" si="19"/>
        <v>0</v>
      </c>
      <c r="L39" s="739">
        <f t="shared" si="19"/>
        <v>0</v>
      </c>
      <c r="M39" s="741">
        <f t="shared" si="19"/>
        <v>0</v>
      </c>
      <c r="N39" s="320"/>
      <c r="O39" s="305"/>
      <c r="P39" s="305"/>
    </row>
    <row r="40" spans="1:16" ht="12.75" customHeight="1" x14ac:dyDescent="0.25">
      <c r="A40" s="306"/>
      <c r="B40" s="307"/>
      <c r="C40" s="307"/>
      <c r="D40" s="307"/>
      <c r="E40" s="318" t="s">
        <v>354</v>
      </c>
      <c r="F40" s="322"/>
      <c r="G40" s="310">
        <f t="shared" si="16"/>
        <v>34</v>
      </c>
      <c r="H40" s="739">
        <f t="shared" ref="H40:M40" si="20">+H27+H30</f>
        <v>309</v>
      </c>
      <c r="I40" s="740">
        <f t="shared" si="20"/>
        <v>309</v>
      </c>
      <c r="J40" s="739">
        <f t="shared" si="20"/>
        <v>0</v>
      </c>
      <c r="K40" s="740">
        <f t="shared" si="20"/>
        <v>0</v>
      </c>
      <c r="L40" s="739">
        <f t="shared" si="20"/>
        <v>309</v>
      </c>
      <c r="M40" s="741">
        <f t="shared" si="20"/>
        <v>309</v>
      </c>
      <c r="N40" s="323"/>
      <c r="O40" s="305"/>
      <c r="P40" s="305"/>
    </row>
    <row r="41" spans="1:16" ht="12.75" customHeight="1" x14ac:dyDescent="0.25">
      <c r="A41" s="306"/>
      <c r="B41" s="307"/>
      <c r="C41" s="307"/>
      <c r="D41" s="321"/>
      <c r="E41" s="312" t="s">
        <v>355</v>
      </c>
      <c r="F41" s="322"/>
      <c r="G41" s="310">
        <f t="shared" si="16"/>
        <v>35</v>
      </c>
      <c r="H41" s="739">
        <f t="shared" ref="H41:M41" si="21">+H33</f>
        <v>0</v>
      </c>
      <c r="I41" s="740">
        <f t="shared" si="21"/>
        <v>0</v>
      </c>
      <c r="J41" s="739">
        <f t="shared" si="21"/>
        <v>0</v>
      </c>
      <c r="K41" s="740">
        <f t="shared" si="21"/>
        <v>0</v>
      </c>
      <c r="L41" s="739">
        <f t="shared" si="21"/>
        <v>0</v>
      </c>
      <c r="M41" s="741">
        <f t="shared" si="21"/>
        <v>0</v>
      </c>
      <c r="N41" s="323"/>
      <c r="O41" s="305"/>
      <c r="P41" s="305"/>
    </row>
    <row r="42" spans="1:16" ht="12.75" customHeight="1" x14ac:dyDescent="0.25">
      <c r="A42" s="302"/>
      <c r="B42" s="303"/>
      <c r="C42" s="316"/>
      <c r="D42" s="303" t="s">
        <v>356</v>
      </c>
      <c r="E42" s="303"/>
      <c r="F42" s="304"/>
      <c r="G42" s="351">
        <f t="shared" si="16"/>
        <v>36</v>
      </c>
      <c r="H42" s="736">
        <f t="shared" ref="H42:M42" si="22">+H43+H44+H45+H46</f>
        <v>21588</v>
      </c>
      <c r="I42" s="737">
        <f t="shared" si="22"/>
        <v>21588</v>
      </c>
      <c r="J42" s="736">
        <f t="shared" si="22"/>
        <v>0</v>
      </c>
      <c r="K42" s="737">
        <f t="shared" si="22"/>
        <v>0</v>
      </c>
      <c r="L42" s="736">
        <f t="shared" si="22"/>
        <v>21588</v>
      </c>
      <c r="M42" s="738">
        <f t="shared" si="22"/>
        <v>21588</v>
      </c>
      <c r="N42" s="323"/>
    </row>
    <row r="43" spans="1:16" ht="12.75" customHeight="1" x14ac:dyDescent="0.25">
      <c r="A43" s="317"/>
      <c r="B43" s="312"/>
      <c r="C43" s="318"/>
      <c r="D43" s="321" t="s">
        <v>276</v>
      </c>
      <c r="E43" s="318" t="s">
        <v>357</v>
      </c>
      <c r="F43" s="319"/>
      <c r="G43" s="310">
        <f t="shared" si="16"/>
        <v>37</v>
      </c>
      <c r="H43" s="739">
        <f t="shared" ref="H43:M43" si="23">+H11+H17</f>
        <v>21172</v>
      </c>
      <c r="I43" s="740">
        <f t="shared" si="23"/>
        <v>21172</v>
      </c>
      <c r="J43" s="739">
        <f t="shared" si="23"/>
        <v>0</v>
      </c>
      <c r="K43" s="740">
        <f t="shared" si="23"/>
        <v>0</v>
      </c>
      <c r="L43" s="739">
        <f t="shared" si="23"/>
        <v>21172</v>
      </c>
      <c r="M43" s="741">
        <f t="shared" si="23"/>
        <v>21172</v>
      </c>
      <c r="N43" s="320"/>
    </row>
    <row r="44" spans="1:16" ht="12.75" customHeight="1" x14ac:dyDescent="0.25">
      <c r="A44" s="317"/>
      <c r="B44" s="312"/>
      <c r="C44" s="318"/>
      <c r="D44" s="307"/>
      <c r="E44" s="318" t="s">
        <v>358</v>
      </c>
      <c r="F44" s="319"/>
      <c r="G44" s="310">
        <f t="shared" si="16"/>
        <v>38</v>
      </c>
      <c r="H44" s="739">
        <f t="shared" ref="H44:M44" si="24">+H21+H24</f>
        <v>416</v>
      </c>
      <c r="I44" s="740">
        <f t="shared" si="24"/>
        <v>416</v>
      </c>
      <c r="J44" s="739">
        <f t="shared" si="24"/>
        <v>0</v>
      </c>
      <c r="K44" s="740">
        <f t="shared" si="24"/>
        <v>0</v>
      </c>
      <c r="L44" s="739">
        <f t="shared" si="24"/>
        <v>416</v>
      </c>
      <c r="M44" s="741">
        <f t="shared" si="24"/>
        <v>416</v>
      </c>
      <c r="N44" s="323"/>
    </row>
    <row r="45" spans="1:16" ht="12.75" customHeight="1" x14ac:dyDescent="0.25">
      <c r="A45" s="306"/>
      <c r="B45" s="307"/>
      <c r="C45" s="307"/>
      <c r="D45" s="307"/>
      <c r="E45" s="318" t="s">
        <v>359</v>
      </c>
      <c r="F45" s="322"/>
      <c r="G45" s="310">
        <f t="shared" si="16"/>
        <v>39</v>
      </c>
      <c r="H45" s="739">
        <f t="shared" ref="H45:M45" si="25">+H28+H31</f>
        <v>0</v>
      </c>
      <c r="I45" s="740">
        <f t="shared" si="25"/>
        <v>0</v>
      </c>
      <c r="J45" s="739">
        <f t="shared" si="25"/>
        <v>0</v>
      </c>
      <c r="K45" s="740">
        <f t="shared" si="25"/>
        <v>0</v>
      </c>
      <c r="L45" s="739">
        <f t="shared" si="25"/>
        <v>0</v>
      </c>
      <c r="M45" s="741">
        <f t="shared" si="25"/>
        <v>0</v>
      </c>
      <c r="N45" s="323"/>
    </row>
    <row r="46" spans="1:16" ht="12.75" customHeight="1" x14ac:dyDescent="0.25">
      <c r="A46" s="306"/>
      <c r="B46" s="307"/>
      <c r="C46" s="307"/>
      <c r="D46" s="321"/>
      <c r="E46" s="312" t="s">
        <v>360</v>
      </c>
      <c r="F46" s="322"/>
      <c r="G46" s="310">
        <f t="shared" si="16"/>
        <v>40</v>
      </c>
      <c r="H46" s="739">
        <f t="shared" ref="H46:M46" si="26">+H34</f>
        <v>0</v>
      </c>
      <c r="I46" s="740">
        <f t="shared" si="26"/>
        <v>0</v>
      </c>
      <c r="J46" s="739">
        <f t="shared" si="26"/>
        <v>0</v>
      </c>
      <c r="K46" s="740">
        <f t="shared" si="26"/>
        <v>0</v>
      </c>
      <c r="L46" s="739">
        <f t="shared" si="26"/>
        <v>0</v>
      </c>
      <c r="M46" s="741">
        <f t="shared" si="26"/>
        <v>0</v>
      </c>
      <c r="N46" s="323"/>
    </row>
    <row r="47" spans="1:16" ht="12.75" customHeight="1" x14ac:dyDescent="0.25">
      <c r="A47" s="969" t="s">
        <v>361</v>
      </c>
      <c r="B47" s="970"/>
      <c r="C47" s="970"/>
      <c r="D47" s="970"/>
      <c r="E47" s="970"/>
      <c r="F47" s="971"/>
      <c r="G47" s="352">
        <f t="shared" si="16"/>
        <v>41</v>
      </c>
      <c r="H47" s="745">
        <f t="shared" ref="H47:M47" si="27">+H48+H52</f>
        <v>58383</v>
      </c>
      <c r="I47" s="746">
        <f t="shared" si="27"/>
        <v>58383</v>
      </c>
      <c r="J47" s="745">
        <f t="shared" si="27"/>
        <v>0</v>
      </c>
      <c r="K47" s="746">
        <f t="shared" si="27"/>
        <v>0</v>
      </c>
      <c r="L47" s="745">
        <f t="shared" si="27"/>
        <v>58383</v>
      </c>
      <c r="M47" s="747">
        <f t="shared" si="27"/>
        <v>58383</v>
      </c>
      <c r="N47" s="294"/>
    </row>
    <row r="48" spans="1:16" ht="12.75" customHeight="1" x14ac:dyDescent="0.25">
      <c r="A48" s="302"/>
      <c r="B48" s="303"/>
      <c r="C48" s="315" t="s">
        <v>276</v>
      </c>
      <c r="D48" s="303" t="s">
        <v>362</v>
      </c>
      <c r="E48" s="303"/>
      <c r="F48" s="304"/>
      <c r="G48" s="351">
        <f t="shared" si="16"/>
        <v>42</v>
      </c>
      <c r="H48" s="736">
        <f t="shared" ref="H48:M48" si="28">+H49+H50+H51</f>
        <v>36795</v>
      </c>
      <c r="I48" s="737">
        <f t="shared" si="28"/>
        <v>36795</v>
      </c>
      <c r="J48" s="736">
        <f t="shared" si="28"/>
        <v>0</v>
      </c>
      <c r="K48" s="737">
        <f t="shared" si="28"/>
        <v>0</v>
      </c>
      <c r="L48" s="736">
        <f t="shared" si="28"/>
        <v>36795</v>
      </c>
      <c r="M48" s="738">
        <f t="shared" si="28"/>
        <v>36795</v>
      </c>
      <c r="N48" s="320"/>
    </row>
    <row r="49" spans="1:14" ht="12.75" customHeight="1" x14ac:dyDescent="0.25">
      <c r="A49" s="306"/>
      <c r="B49" s="307"/>
      <c r="C49" s="307"/>
      <c r="D49" s="321" t="s">
        <v>276</v>
      </c>
      <c r="E49" s="312" t="s">
        <v>391</v>
      </c>
      <c r="F49" s="322"/>
      <c r="G49" s="310">
        <f t="shared" si="16"/>
        <v>43</v>
      </c>
      <c r="H49" s="739">
        <f t="shared" ref="H49:M49" si="29">+H10+H20+H27</f>
        <v>309</v>
      </c>
      <c r="I49" s="740">
        <f t="shared" si="29"/>
        <v>309</v>
      </c>
      <c r="J49" s="739">
        <f t="shared" si="29"/>
        <v>0</v>
      </c>
      <c r="K49" s="740">
        <f t="shared" si="29"/>
        <v>0</v>
      </c>
      <c r="L49" s="739">
        <f t="shared" si="29"/>
        <v>309</v>
      </c>
      <c r="M49" s="741">
        <f t="shared" si="29"/>
        <v>309</v>
      </c>
      <c r="N49" s="320"/>
    </row>
    <row r="50" spans="1:14" ht="12.75" customHeight="1" x14ac:dyDescent="0.25">
      <c r="A50" s="306"/>
      <c r="B50" s="307"/>
      <c r="C50" s="307"/>
      <c r="D50" s="307"/>
      <c r="E50" s="312" t="s">
        <v>363</v>
      </c>
      <c r="F50" s="322"/>
      <c r="G50" s="310">
        <f t="shared" si="16"/>
        <v>44</v>
      </c>
      <c r="H50" s="739">
        <f t="shared" ref="H50:M50" si="30">+H13+H23+H30</f>
        <v>36486</v>
      </c>
      <c r="I50" s="740">
        <f t="shared" si="30"/>
        <v>36486</v>
      </c>
      <c r="J50" s="739">
        <f t="shared" si="30"/>
        <v>0</v>
      </c>
      <c r="K50" s="740">
        <f t="shared" si="30"/>
        <v>0</v>
      </c>
      <c r="L50" s="739">
        <f t="shared" si="30"/>
        <v>36486</v>
      </c>
      <c r="M50" s="741">
        <f t="shared" si="30"/>
        <v>36486</v>
      </c>
      <c r="N50" s="320"/>
    </row>
    <row r="51" spans="1:14" ht="12.75" customHeight="1" x14ac:dyDescent="0.25">
      <c r="A51" s="306"/>
      <c r="B51" s="307"/>
      <c r="C51" s="307"/>
      <c r="D51" s="321"/>
      <c r="E51" s="312" t="s">
        <v>364</v>
      </c>
      <c r="F51" s="322"/>
      <c r="G51" s="310">
        <f t="shared" si="16"/>
        <v>45</v>
      </c>
      <c r="H51" s="739">
        <f t="shared" ref="H51:M51" si="31">+H33</f>
        <v>0</v>
      </c>
      <c r="I51" s="740">
        <f t="shared" si="31"/>
        <v>0</v>
      </c>
      <c r="J51" s="739">
        <f t="shared" si="31"/>
        <v>0</v>
      </c>
      <c r="K51" s="740">
        <f t="shared" si="31"/>
        <v>0</v>
      </c>
      <c r="L51" s="739">
        <f t="shared" si="31"/>
        <v>0</v>
      </c>
      <c r="M51" s="741">
        <f t="shared" si="31"/>
        <v>0</v>
      </c>
      <c r="N51" s="320"/>
    </row>
    <row r="52" spans="1:14" ht="12.75" customHeight="1" x14ac:dyDescent="0.25">
      <c r="A52" s="302"/>
      <c r="B52" s="303"/>
      <c r="C52" s="316"/>
      <c r="D52" s="303" t="s">
        <v>365</v>
      </c>
      <c r="E52" s="303"/>
      <c r="F52" s="304"/>
      <c r="G52" s="351">
        <f t="shared" si="16"/>
        <v>46</v>
      </c>
      <c r="H52" s="736">
        <f t="shared" ref="H52:M52" si="32">+H53+H54+H55</f>
        <v>21588</v>
      </c>
      <c r="I52" s="737">
        <f t="shared" si="32"/>
        <v>21588</v>
      </c>
      <c r="J52" s="736">
        <f t="shared" si="32"/>
        <v>0</v>
      </c>
      <c r="K52" s="737">
        <f t="shared" si="32"/>
        <v>0</v>
      </c>
      <c r="L52" s="736">
        <f t="shared" si="32"/>
        <v>21588</v>
      </c>
      <c r="M52" s="738">
        <f t="shared" si="32"/>
        <v>21588</v>
      </c>
      <c r="N52" s="323"/>
    </row>
    <row r="53" spans="1:14" ht="12.75" customHeight="1" x14ac:dyDescent="0.25">
      <c r="A53" s="317"/>
      <c r="B53" s="312"/>
      <c r="C53" s="318"/>
      <c r="D53" s="321" t="s">
        <v>276</v>
      </c>
      <c r="E53" s="312" t="s">
        <v>392</v>
      </c>
      <c r="F53" s="319"/>
      <c r="G53" s="354">
        <f t="shared" si="16"/>
        <v>47</v>
      </c>
      <c r="H53" s="739">
        <f t="shared" ref="H53:M53" si="33">+H11+H21+H28</f>
        <v>7877</v>
      </c>
      <c r="I53" s="740">
        <f t="shared" si="33"/>
        <v>7877</v>
      </c>
      <c r="J53" s="739">
        <f t="shared" si="33"/>
        <v>0</v>
      </c>
      <c r="K53" s="740">
        <f t="shared" si="33"/>
        <v>0</v>
      </c>
      <c r="L53" s="739">
        <f t="shared" si="33"/>
        <v>7877</v>
      </c>
      <c r="M53" s="741">
        <f t="shared" si="33"/>
        <v>7877</v>
      </c>
      <c r="N53" s="311"/>
    </row>
    <row r="54" spans="1:14" ht="12.75" customHeight="1" x14ac:dyDescent="0.25">
      <c r="A54" s="317"/>
      <c r="B54" s="312"/>
      <c r="C54" s="318"/>
      <c r="D54" s="307"/>
      <c r="E54" s="312" t="s">
        <v>366</v>
      </c>
      <c r="F54" s="319"/>
      <c r="G54" s="354">
        <f t="shared" si="16"/>
        <v>48</v>
      </c>
      <c r="H54" s="739">
        <f t="shared" ref="H54:M54" si="34">+H17+H24+H31</f>
        <v>13711</v>
      </c>
      <c r="I54" s="740">
        <f t="shared" si="34"/>
        <v>13711</v>
      </c>
      <c r="J54" s="739">
        <f t="shared" si="34"/>
        <v>0</v>
      </c>
      <c r="K54" s="740">
        <f t="shared" si="34"/>
        <v>0</v>
      </c>
      <c r="L54" s="739">
        <f t="shared" si="34"/>
        <v>13711</v>
      </c>
      <c r="M54" s="741">
        <f t="shared" si="34"/>
        <v>13711</v>
      </c>
      <c r="N54" s="311"/>
    </row>
    <row r="55" spans="1:14" ht="12.75" customHeight="1" thickBot="1" x14ac:dyDescent="0.3">
      <c r="A55" s="324"/>
      <c r="B55" s="325"/>
      <c r="C55" s="325"/>
      <c r="D55" s="325"/>
      <c r="E55" s="326" t="s">
        <v>367</v>
      </c>
      <c r="F55" s="327"/>
      <c r="G55" s="328">
        <f t="shared" si="16"/>
        <v>49</v>
      </c>
      <c r="H55" s="742">
        <f t="shared" ref="H55:M55" si="35">+H34</f>
        <v>0</v>
      </c>
      <c r="I55" s="743">
        <f t="shared" si="35"/>
        <v>0</v>
      </c>
      <c r="J55" s="742">
        <f t="shared" si="35"/>
        <v>0</v>
      </c>
      <c r="K55" s="743">
        <f t="shared" si="35"/>
        <v>0</v>
      </c>
      <c r="L55" s="742">
        <f t="shared" si="35"/>
        <v>0</v>
      </c>
      <c r="M55" s="744">
        <f t="shared" si="35"/>
        <v>0</v>
      </c>
      <c r="N55" s="323"/>
    </row>
    <row r="56" spans="1:14" x14ac:dyDescent="0.25">
      <c r="A56" s="288"/>
      <c r="B56" s="288"/>
      <c r="C56" s="288"/>
      <c r="D56" s="288"/>
      <c r="E56" s="288"/>
      <c r="F56" s="288"/>
      <c r="G56" s="290"/>
      <c r="H56" s="288"/>
      <c r="I56" s="288"/>
      <c r="J56" s="288"/>
      <c r="K56" s="288"/>
      <c r="L56" s="288"/>
      <c r="M56" s="288"/>
    </row>
    <row r="57" spans="1:14" x14ac:dyDescent="0.25">
      <c r="A57" s="288" t="s">
        <v>210</v>
      </c>
      <c r="B57" s="288"/>
      <c r="C57" s="288"/>
      <c r="D57" s="289"/>
      <c r="E57" s="289"/>
      <c r="F57" s="288"/>
      <c r="G57" s="290"/>
      <c r="H57" s="288"/>
      <c r="I57" s="288"/>
      <c r="J57" s="288"/>
      <c r="K57" s="288"/>
      <c r="L57" s="288"/>
      <c r="M57" s="288"/>
    </row>
    <row r="58" spans="1:14" ht="30.75" customHeight="1" x14ac:dyDescent="0.25">
      <c r="A58" s="968" t="s">
        <v>387</v>
      </c>
      <c r="B58" s="968"/>
      <c r="C58" s="968"/>
      <c r="D58" s="968"/>
      <c r="E58" s="968"/>
      <c r="F58" s="968"/>
      <c r="G58" s="968"/>
      <c r="H58" s="968"/>
      <c r="I58" s="968"/>
      <c r="J58" s="968"/>
      <c r="K58" s="968"/>
      <c r="L58" s="968"/>
      <c r="M58" s="968"/>
      <c r="N58" s="968"/>
    </row>
    <row r="59" spans="1:14" ht="42.75" customHeight="1" x14ac:dyDescent="0.25">
      <c r="A59" s="968" t="s">
        <v>389</v>
      </c>
      <c r="B59" s="968"/>
      <c r="C59" s="968"/>
      <c r="D59" s="968"/>
      <c r="E59" s="968"/>
      <c r="F59" s="968"/>
      <c r="G59" s="968"/>
      <c r="H59" s="968"/>
      <c r="I59" s="968"/>
      <c r="J59" s="968"/>
      <c r="K59" s="968"/>
      <c r="L59" s="968"/>
      <c r="M59" s="968"/>
      <c r="N59" s="968"/>
    </row>
    <row r="60" spans="1:14" ht="17.25" customHeight="1" x14ac:dyDescent="0.25">
      <c r="A60" s="968" t="s">
        <v>477</v>
      </c>
      <c r="B60" s="968"/>
      <c r="C60" s="968"/>
      <c r="D60" s="968"/>
      <c r="E60" s="968"/>
      <c r="F60" s="968"/>
      <c r="G60" s="968"/>
      <c r="H60" s="968"/>
      <c r="I60" s="968"/>
      <c r="J60" s="968"/>
      <c r="K60" s="968"/>
      <c r="L60" s="968"/>
      <c r="M60" s="968"/>
      <c r="N60" s="968"/>
    </row>
    <row r="61" spans="1:14" ht="15.75" customHeight="1" x14ac:dyDescent="0.25">
      <c r="A61" s="397" t="s">
        <v>478</v>
      </c>
      <c r="B61" s="288"/>
      <c r="C61" s="288"/>
      <c r="D61" s="288"/>
      <c r="E61" s="288"/>
      <c r="F61" s="288"/>
      <c r="G61" s="290"/>
      <c r="H61" s="288"/>
      <c r="I61" s="288"/>
      <c r="J61" s="288"/>
      <c r="K61" s="288"/>
      <c r="L61" s="288"/>
      <c r="M61" s="288"/>
    </row>
    <row r="62" spans="1:14" x14ac:dyDescent="0.25">
      <c r="A62" s="288"/>
      <c r="B62" s="288"/>
      <c r="C62" s="288"/>
      <c r="D62" s="288"/>
      <c r="E62" s="288"/>
      <c r="F62" s="288"/>
      <c r="G62" s="290"/>
      <c r="H62" s="288"/>
      <c r="I62" s="288"/>
      <c r="J62" s="288"/>
      <c r="K62" s="288"/>
      <c r="L62" s="288"/>
      <c r="M62" s="288"/>
    </row>
    <row r="63" spans="1:14" x14ac:dyDescent="0.25">
      <c r="A63" s="288"/>
      <c r="B63" s="288"/>
      <c r="C63" s="288"/>
      <c r="D63" s="288"/>
      <c r="E63" s="288"/>
      <c r="F63" s="288"/>
      <c r="G63" s="290"/>
      <c r="H63" s="288"/>
      <c r="I63" s="288"/>
      <c r="J63" s="288"/>
      <c r="K63" s="288"/>
      <c r="L63" s="288"/>
      <c r="M63" s="288"/>
    </row>
    <row r="64" spans="1:14" x14ac:dyDescent="0.25">
      <c r="A64" s="288"/>
      <c r="B64" s="288"/>
      <c r="C64" s="288"/>
      <c r="D64" s="288"/>
      <c r="E64" s="288"/>
      <c r="F64" s="288"/>
      <c r="G64" s="290"/>
      <c r="H64" s="288"/>
      <c r="I64" s="288"/>
      <c r="J64" s="288"/>
      <c r="K64" s="288"/>
      <c r="L64" s="288"/>
      <c r="M64" s="288"/>
    </row>
  </sheetData>
  <customSheetViews>
    <customSheetView guid="{2AF6EA2A-E5C5-45EB-B6C4-875AD1E4E056}" scale="96">
      <selection activeCell="B1" sqref="B1"/>
      <pageMargins left="0.39370078740157483" right="0.39370078740157483" top="0.39370078740157483" bottom="0.39370078740157483" header="0" footer="0.15748031496062992"/>
      <pageSetup paperSize="9" scale="65" fitToHeight="3" orientation="portrait" r:id="rId1"/>
      <headerFooter alignWithMargins="0">
        <oddFooter>&amp;C&amp;P/&amp;N</oddFooter>
      </headerFooter>
    </customSheetView>
  </customSheetViews>
  <mergeCells count="13">
    <mergeCell ref="L3:M3"/>
    <mergeCell ref="B7:F7"/>
    <mergeCell ref="A6:F6"/>
    <mergeCell ref="A3:F5"/>
    <mergeCell ref="G3:G5"/>
    <mergeCell ref="H3:I3"/>
    <mergeCell ref="J3:K3"/>
    <mergeCell ref="B32:F32"/>
    <mergeCell ref="A58:N58"/>
    <mergeCell ref="A59:N59"/>
    <mergeCell ref="A60:N60"/>
    <mergeCell ref="A47:F47"/>
    <mergeCell ref="A36:F36"/>
  </mergeCells>
  <pageMargins left="0.39370078740157483" right="0.39370078740157483" top="0.39370078740157483" bottom="0.39370078740157483" header="0" footer="0.15748031496062992"/>
  <pageSetup paperSize="9" scale="65" fitToHeight="3" orientation="portrait" r:id="rId2"/>
  <headerFooter alignWithMargins="0">
    <oddFooter>&amp;C&amp;P/&amp;N</oddFooter>
  </headerFooter>
  <ignoredErrors>
    <ignoredError sqref="L22:M22 L29:M29 L32:M32 H15:K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3"/>
  <sheetViews>
    <sheetView zoomScale="89" zoomScaleNormal="89" workbookViewId="0">
      <selection activeCell="E13" sqref="E13"/>
    </sheetView>
  </sheetViews>
  <sheetFormatPr defaultColWidth="10.5703125" defaultRowHeight="15" x14ac:dyDescent="0.25"/>
  <cols>
    <col min="1" max="2" width="4.28515625" style="770" customWidth="1"/>
    <col min="3" max="3" width="6.7109375" style="770" customWidth="1"/>
    <col min="4" max="4" width="49.42578125" style="770" customWidth="1"/>
    <col min="5" max="5" width="12.28515625" style="770" customWidth="1"/>
    <col min="6" max="7" width="10.85546875" style="770" customWidth="1"/>
    <col min="8" max="9" width="11.28515625" style="770" customWidth="1"/>
    <col min="10" max="10" width="11.5703125" style="770" customWidth="1"/>
    <col min="11" max="11" width="9.7109375" style="770" customWidth="1"/>
    <col min="12" max="12" width="10" style="770" customWidth="1"/>
    <col min="13" max="13" width="10.140625" style="770" customWidth="1"/>
    <col min="14" max="14" width="13.7109375" style="770" customWidth="1"/>
    <col min="15" max="15" width="1.7109375" style="770" customWidth="1"/>
    <col min="16" max="16" width="11.28515625" style="770" customWidth="1"/>
    <col min="17" max="17" width="12" style="770" customWidth="1"/>
    <col min="18" max="19" width="9.140625" style="770" customWidth="1"/>
    <col min="20" max="20" width="18.5703125" style="770" bestFit="1" customWidth="1"/>
    <col min="21" max="250" width="9.140625" style="770" customWidth="1"/>
    <col min="251" max="251" width="59.7109375" style="770" customWidth="1"/>
    <col min="252" max="16384" width="10.5703125" style="770"/>
  </cols>
  <sheetData>
    <row r="1" spans="1:17" ht="15.75" x14ac:dyDescent="0.25">
      <c r="A1" s="769" t="s">
        <v>443</v>
      </c>
      <c r="B1" s="769"/>
    </row>
    <row r="2" spans="1:17" ht="15.75" x14ac:dyDescent="0.25">
      <c r="A2" s="769"/>
      <c r="B2" s="769"/>
      <c r="D2" s="771" t="s">
        <v>397</v>
      </c>
    </row>
    <row r="3" spans="1:17" ht="13.5" customHeight="1" thickBot="1" x14ac:dyDescent="0.3">
      <c r="D3" s="770" t="s">
        <v>662</v>
      </c>
      <c r="Q3" s="772" t="s">
        <v>91</v>
      </c>
    </row>
    <row r="4" spans="1:17" ht="39" customHeight="1" x14ac:dyDescent="0.25">
      <c r="A4" s="993" t="s">
        <v>71</v>
      </c>
      <c r="B4" s="1019" t="s">
        <v>644</v>
      </c>
      <c r="C4" s="1013" t="s">
        <v>298</v>
      </c>
      <c r="D4" s="1014"/>
      <c r="E4" s="1006" t="s">
        <v>263</v>
      </c>
      <c r="F4" s="1007"/>
      <c r="G4" s="1007" t="s">
        <v>264</v>
      </c>
      <c r="H4" s="1007"/>
      <c r="I4" s="1007" t="s">
        <v>265</v>
      </c>
      <c r="J4" s="1007"/>
      <c r="K4" s="1008" t="s">
        <v>409</v>
      </c>
      <c r="L4" s="1009"/>
      <c r="M4" s="1010"/>
      <c r="N4" s="1011" t="s">
        <v>270</v>
      </c>
      <c r="O4" s="771"/>
      <c r="P4" s="1000" t="s">
        <v>407</v>
      </c>
      <c r="Q4" s="998" t="s">
        <v>266</v>
      </c>
    </row>
    <row r="5" spans="1:17" ht="13.5" customHeight="1" x14ac:dyDescent="0.25">
      <c r="A5" s="994"/>
      <c r="B5" s="1020"/>
      <c r="C5" s="1015"/>
      <c r="D5" s="1016"/>
      <c r="E5" s="773" t="s">
        <v>299</v>
      </c>
      <c r="F5" s="774" t="s">
        <v>300</v>
      </c>
      <c r="G5" s="775" t="s">
        <v>212</v>
      </c>
      <c r="H5" s="774" t="s">
        <v>217</v>
      </c>
      <c r="I5" s="775" t="s">
        <v>212</v>
      </c>
      <c r="J5" s="774" t="s">
        <v>217</v>
      </c>
      <c r="K5" s="776" t="s">
        <v>284</v>
      </c>
      <c r="L5" s="776" t="s">
        <v>285</v>
      </c>
      <c r="M5" s="776" t="s">
        <v>286</v>
      </c>
      <c r="N5" s="1012"/>
      <c r="O5" s="771"/>
      <c r="P5" s="1001"/>
      <c r="Q5" s="999"/>
    </row>
    <row r="6" spans="1:17" ht="15" customHeight="1" thickBot="1" x14ac:dyDescent="0.3">
      <c r="A6" s="995"/>
      <c r="B6" s="1021"/>
      <c r="C6" s="1017"/>
      <c r="D6" s="1018"/>
      <c r="E6" s="777" t="s">
        <v>145</v>
      </c>
      <c r="F6" s="778" t="s">
        <v>146</v>
      </c>
      <c r="G6" s="778" t="s">
        <v>147</v>
      </c>
      <c r="H6" s="778" t="s">
        <v>148</v>
      </c>
      <c r="I6" s="778" t="s">
        <v>214</v>
      </c>
      <c r="J6" s="778" t="s">
        <v>215</v>
      </c>
      <c r="K6" s="779" t="s">
        <v>151</v>
      </c>
      <c r="L6" s="780" t="s">
        <v>152</v>
      </c>
      <c r="M6" s="780" t="s">
        <v>153</v>
      </c>
      <c r="N6" s="781" t="s">
        <v>368</v>
      </c>
      <c r="O6" s="771"/>
      <c r="P6" s="782" t="s">
        <v>185</v>
      </c>
      <c r="Q6" s="781" t="s">
        <v>287</v>
      </c>
    </row>
    <row r="7" spans="1:17" s="784" customFormat="1" ht="16.5" customHeight="1" x14ac:dyDescent="0.25">
      <c r="A7" s="828">
        <f t="shared" ref="A7:A30" si="0">+A6+1</f>
        <v>1</v>
      </c>
      <c r="B7" s="812"/>
      <c r="C7" s="829" t="s">
        <v>216</v>
      </c>
      <c r="D7" s="830"/>
      <c r="E7" s="814">
        <f t="shared" ref="E7:N7" si="1">+E8+E17</f>
        <v>36486</v>
      </c>
      <c r="F7" s="814">
        <f t="shared" si="1"/>
        <v>36486</v>
      </c>
      <c r="G7" s="814">
        <f t="shared" si="1"/>
        <v>0</v>
      </c>
      <c r="H7" s="814">
        <f t="shared" si="1"/>
        <v>0</v>
      </c>
      <c r="I7" s="814">
        <f t="shared" si="1"/>
        <v>36486</v>
      </c>
      <c r="J7" s="814">
        <f t="shared" si="1"/>
        <v>36486</v>
      </c>
      <c r="K7" s="814">
        <f t="shared" si="1"/>
        <v>0</v>
      </c>
      <c r="L7" s="814">
        <f t="shared" si="1"/>
        <v>6697</v>
      </c>
      <c r="M7" s="814">
        <f t="shared" si="1"/>
        <v>0</v>
      </c>
      <c r="N7" s="815">
        <f t="shared" si="1"/>
        <v>0</v>
      </c>
      <c r="O7" s="783"/>
      <c r="P7" s="824">
        <f>+P8+P17</f>
        <v>0</v>
      </c>
      <c r="Q7" s="815">
        <f>+Q8+Q17</f>
        <v>36486</v>
      </c>
    </row>
    <row r="8" spans="1:17" s="771" customFormat="1" ht="14.25" customHeight="1" x14ac:dyDescent="0.25">
      <c r="A8" s="831">
        <f t="shared" si="0"/>
        <v>2</v>
      </c>
      <c r="B8" s="841">
        <v>9</v>
      </c>
      <c r="C8" s="996" t="s">
        <v>378</v>
      </c>
      <c r="D8" s="997"/>
      <c r="E8" s="816">
        <f t="shared" ref="E8:N8" si="2">SUM(E9:E16)</f>
        <v>36182</v>
      </c>
      <c r="F8" s="816">
        <f t="shared" si="2"/>
        <v>36182</v>
      </c>
      <c r="G8" s="816">
        <f t="shared" si="2"/>
        <v>0</v>
      </c>
      <c r="H8" s="816">
        <f t="shared" si="2"/>
        <v>0</v>
      </c>
      <c r="I8" s="816">
        <f t="shared" si="2"/>
        <v>36182</v>
      </c>
      <c r="J8" s="816">
        <f t="shared" si="2"/>
        <v>36182</v>
      </c>
      <c r="K8" s="816">
        <f t="shared" si="2"/>
        <v>0</v>
      </c>
      <c r="L8" s="816">
        <f t="shared" si="2"/>
        <v>6697</v>
      </c>
      <c r="M8" s="816">
        <f t="shared" si="2"/>
        <v>0</v>
      </c>
      <c r="N8" s="817">
        <f t="shared" si="2"/>
        <v>0</v>
      </c>
      <c r="O8" s="786"/>
      <c r="P8" s="825">
        <f>SUM(P9:P16)</f>
        <v>0</v>
      </c>
      <c r="Q8" s="817">
        <f>SUM(Q9:Q16)</f>
        <v>36182</v>
      </c>
    </row>
    <row r="9" spans="1:17" ht="12.75" customHeight="1" x14ac:dyDescent="0.25">
      <c r="A9" s="832">
        <f t="shared" si="0"/>
        <v>3</v>
      </c>
      <c r="B9" s="842"/>
      <c r="C9" s="833" t="s">
        <v>496</v>
      </c>
      <c r="D9" s="834" t="s">
        <v>497</v>
      </c>
      <c r="E9" s="789">
        <v>29232</v>
      </c>
      <c r="F9" s="789">
        <v>29232</v>
      </c>
      <c r="G9" s="789"/>
      <c r="H9" s="789"/>
      <c r="I9" s="818">
        <f t="shared" ref="I9:I31" si="3">+E9+G9</f>
        <v>29232</v>
      </c>
      <c r="J9" s="818">
        <f t="shared" ref="J9:J31" si="4">+F9+H9</f>
        <v>29232</v>
      </c>
      <c r="K9" s="789"/>
      <c r="L9" s="789">
        <v>6661</v>
      </c>
      <c r="M9" s="789"/>
      <c r="N9" s="822">
        <f t="shared" ref="N9:N31" si="5">+I9-J9</f>
        <v>0</v>
      </c>
      <c r="O9" s="790"/>
      <c r="P9" s="791"/>
      <c r="Q9" s="822">
        <f t="shared" ref="Q9:Q31" si="6">+J9+P9</f>
        <v>29232</v>
      </c>
    </row>
    <row r="10" spans="1:17" ht="12.75" customHeight="1" x14ac:dyDescent="0.25">
      <c r="A10" s="832">
        <f>A9+1</f>
        <v>4</v>
      </c>
      <c r="B10" s="842"/>
      <c r="C10" s="833" t="s">
        <v>288</v>
      </c>
      <c r="D10" s="834" t="s">
        <v>289</v>
      </c>
      <c r="E10" s="789">
        <v>4151</v>
      </c>
      <c r="F10" s="789">
        <v>4151</v>
      </c>
      <c r="G10" s="789"/>
      <c r="H10" s="789"/>
      <c r="I10" s="818">
        <f t="shared" si="3"/>
        <v>4151</v>
      </c>
      <c r="J10" s="818">
        <f t="shared" si="4"/>
        <v>4151</v>
      </c>
      <c r="K10" s="789"/>
      <c r="L10" s="789"/>
      <c r="M10" s="789"/>
      <c r="N10" s="822">
        <f t="shared" si="5"/>
        <v>0</v>
      </c>
      <c r="O10" s="790"/>
      <c r="P10" s="791"/>
      <c r="Q10" s="822">
        <f t="shared" si="6"/>
        <v>4151</v>
      </c>
    </row>
    <row r="11" spans="1:17" ht="12.75" customHeight="1" x14ac:dyDescent="0.25">
      <c r="A11" s="832">
        <f t="shared" si="0"/>
        <v>5</v>
      </c>
      <c r="B11" s="842"/>
      <c r="C11" s="835" t="s">
        <v>290</v>
      </c>
      <c r="D11" s="836" t="s">
        <v>498</v>
      </c>
      <c r="E11" s="789">
        <v>23</v>
      </c>
      <c r="F11" s="789">
        <v>23</v>
      </c>
      <c r="G11" s="789"/>
      <c r="H11" s="789"/>
      <c r="I11" s="818">
        <f t="shared" si="3"/>
        <v>23</v>
      </c>
      <c r="J11" s="818">
        <f t="shared" si="4"/>
        <v>23</v>
      </c>
      <c r="K11" s="789"/>
      <c r="L11" s="789"/>
      <c r="M11" s="789"/>
      <c r="N11" s="822">
        <f t="shared" si="5"/>
        <v>0</v>
      </c>
      <c r="O11" s="790"/>
      <c r="P11" s="791"/>
      <c r="Q11" s="822">
        <f t="shared" si="6"/>
        <v>23</v>
      </c>
    </row>
    <row r="12" spans="1:17" ht="13.5" customHeight="1" x14ac:dyDescent="0.25">
      <c r="A12" s="832">
        <f t="shared" si="0"/>
        <v>6</v>
      </c>
      <c r="B12" s="842"/>
      <c r="C12" s="833" t="s">
        <v>291</v>
      </c>
      <c r="D12" s="834" t="s">
        <v>292</v>
      </c>
      <c r="E12" s="789">
        <v>1132</v>
      </c>
      <c r="F12" s="789">
        <v>1132</v>
      </c>
      <c r="G12" s="789"/>
      <c r="H12" s="789"/>
      <c r="I12" s="818">
        <f>+E12+G12</f>
        <v>1132</v>
      </c>
      <c r="J12" s="818">
        <f t="shared" si="4"/>
        <v>1132</v>
      </c>
      <c r="K12" s="789"/>
      <c r="L12" s="789"/>
      <c r="M12" s="789"/>
      <c r="N12" s="822">
        <f t="shared" si="5"/>
        <v>0</v>
      </c>
      <c r="O12" s="790"/>
      <c r="P12" s="791"/>
      <c r="Q12" s="822">
        <f t="shared" si="6"/>
        <v>1132</v>
      </c>
    </row>
    <row r="13" spans="1:17" ht="13.5" customHeight="1" x14ac:dyDescent="0.25">
      <c r="A13" s="832">
        <f t="shared" si="0"/>
        <v>7</v>
      </c>
      <c r="B13" s="842"/>
      <c r="C13" s="833" t="s">
        <v>295</v>
      </c>
      <c r="D13" s="834" t="s">
        <v>502</v>
      </c>
      <c r="E13" s="789">
        <v>1644</v>
      </c>
      <c r="F13" s="789">
        <v>1644</v>
      </c>
      <c r="G13" s="789"/>
      <c r="H13" s="789"/>
      <c r="I13" s="818">
        <f>+E13+G13</f>
        <v>1644</v>
      </c>
      <c r="J13" s="818">
        <f>+F13+H13</f>
        <v>1644</v>
      </c>
      <c r="K13" s="789"/>
      <c r="L13" s="789">
        <v>36</v>
      </c>
      <c r="M13" s="789"/>
      <c r="N13" s="822">
        <f t="shared" si="5"/>
        <v>0</v>
      </c>
      <c r="O13" s="790"/>
      <c r="P13" s="791"/>
      <c r="Q13" s="822">
        <f t="shared" si="6"/>
        <v>1644</v>
      </c>
    </row>
    <row r="14" spans="1:17" ht="12.75" customHeight="1" x14ac:dyDescent="0.25">
      <c r="A14" s="832">
        <f t="shared" si="0"/>
        <v>8</v>
      </c>
      <c r="B14" s="842"/>
      <c r="C14" s="833" t="s">
        <v>499</v>
      </c>
      <c r="D14" s="837" t="s">
        <v>293</v>
      </c>
      <c r="E14" s="789"/>
      <c r="F14" s="789"/>
      <c r="G14" s="789"/>
      <c r="H14" s="789"/>
      <c r="I14" s="818">
        <f t="shared" si="3"/>
        <v>0</v>
      </c>
      <c r="J14" s="818">
        <f t="shared" si="4"/>
        <v>0</v>
      </c>
      <c r="K14" s="789"/>
      <c r="L14" s="789"/>
      <c r="M14" s="789"/>
      <c r="N14" s="822">
        <f t="shared" si="5"/>
        <v>0</v>
      </c>
      <c r="O14" s="790"/>
      <c r="P14" s="791"/>
      <c r="Q14" s="822">
        <f t="shared" si="6"/>
        <v>0</v>
      </c>
    </row>
    <row r="15" spans="1:17" ht="12.75" customHeight="1" x14ac:dyDescent="0.25">
      <c r="A15" s="832">
        <f t="shared" si="0"/>
        <v>9</v>
      </c>
      <c r="B15" s="843"/>
      <c r="C15" s="838" t="s">
        <v>500</v>
      </c>
      <c r="D15" s="839" t="s">
        <v>294</v>
      </c>
      <c r="E15" s="789"/>
      <c r="F15" s="789"/>
      <c r="G15" s="789"/>
      <c r="H15" s="789"/>
      <c r="I15" s="818">
        <f t="shared" si="3"/>
        <v>0</v>
      </c>
      <c r="J15" s="818">
        <f t="shared" si="4"/>
        <v>0</v>
      </c>
      <c r="K15" s="789"/>
      <c r="L15" s="789"/>
      <c r="M15" s="789"/>
      <c r="N15" s="822">
        <f t="shared" si="5"/>
        <v>0</v>
      </c>
      <c r="O15" s="790"/>
      <c r="P15" s="791"/>
      <c r="Q15" s="822">
        <f t="shared" si="6"/>
        <v>0</v>
      </c>
    </row>
    <row r="16" spans="1:17" ht="12.75" customHeight="1" x14ac:dyDescent="0.25">
      <c r="A16" s="787">
        <f>+A15+1</f>
        <v>10</v>
      </c>
      <c r="B16" s="843"/>
      <c r="C16" s="792"/>
      <c r="D16" s="793" t="s">
        <v>301</v>
      </c>
      <c r="E16" s="789"/>
      <c r="F16" s="789"/>
      <c r="G16" s="789"/>
      <c r="H16" s="789"/>
      <c r="I16" s="818">
        <f t="shared" si="3"/>
        <v>0</v>
      </c>
      <c r="J16" s="818">
        <f t="shared" si="4"/>
        <v>0</v>
      </c>
      <c r="K16" s="789"/>
      <c r="L16" s="789"/>
      <c r="M16" s="789"/>
      <c r="N16" s="822">
        <f t="shared" si="5"/>
        <v>0</v>
      </c>
      <c r="O16" s="790"/>
      <c r="P16" s="791"/>
      <c r="Q16" s="822">
        <f t="shared" si="6"/>
        <v>0</v>
      </c>
    </row>
    <row r="17" spans="1:17" s="771" customFormat="1" ht="12.75" customHeight="1" x14ac:dyDescent="0.25">
      <c r="A17" s="831">
        <f t="shared" si="0"/>
        <v>11</v>
      </c>
      <c r="B17" s="841">
        <v>11</v>
      </c>
      <c r="C17" s="1022" t="s">
        <v>379</v>
      </c>
      <c r="D17" s="1023"/>
      <c r="E17" s="816">
        <f t="shared" ref="E17:N17" si="7">SUM(E18:E22)</f>
        <v>304</v>
      </c>
      <c r="F17" s="816">
        <f t="shared" si="7"/>
        <v>304</v>
      </c>
      <c r="G17" s="816">
        <f t="shared" si="7"/>
        <v>0</v>
      </c>
      <c r="H17" s="816">
        <f t="shared" si="7"/>
        <v>0</v>
      </c>
      <c r="I17" s="816">
        <f t="shared" si="7"/>
        <v>304</v>
      </c>
      <c r="J17" s="816">
        <f t="shared" si="7"/>
        <v>304</v>
      </c>
      <c r="K17" s="816">
        <f t="shared" si="7"/>
        <v>0</v>
      </c>
      <c r="L17" s="816">
        <f t="shared" si="7"/>
        <v>0</v>
      </c>
      <c r="M17" s="816">
        <f t="shared" si="7"/>
        <v>0</v>
      </c>
      <c r="N17" s="817">
        <f t="shared" si="7"/>
        <v>0</v>
      </c>
      <c r="O17" s="786"/>
      <c r="P17" s="825">
        <f>SUM(P18:P22)</f>
        <v>0</v>
      </c>
      <c r="Q17" s="817">
        <f>SUM(Q18:Q22)</f>
        <v>304</v>
      </c>
    </row>
    <row r="18" spans="1:17" s="771" customFormat="1" ht="12.75" customHeight="1" x14ac:dyDescent="0.25">
      <c r="A18" s="840">
        <f>A17+1</f>
        <v>12</v>
      </c>
      <c r="B18" s="844"/>
      <c r="C18" s="835" t="s">
        <v>290</v>
      </c>
      <c r="D18" s="836" t="s">
        <v>498</v>
      </c>
      <c r="E18" s="789"/>
      <c r="F18" s="789"/>
      <c r="G18" s="789"/>
      <c r="H18" s="789"/>
      <c r="I18" s="818">
        <f t="shared" si="3"/>
        <v>0</v>
      </c>
      <c r="J18" s="818">
        <f t="shared" si="4"/>
        <v>0</v>
      </c>
      <c r="K18" s="789"/>
      <c r="L18" s="789"/>
      <c r="M18" s="789"/>
      <c r="N18" s="822">
        <f t="shared" si="5"/>
        <v>0</v>
      </c>
      <c r="O18" s="790"/>
      <c r="P18" s="791"/>
      <c r="Q18" s="822">
        <f t="shared" si="6"/>
        <v>0</v>
      </c>
    </row>
    <row r="19" spans="1:17" ht="12.75" customHeight="1" x14ac:dyDescent="0.25">
      <c r="A19" s="832">
        <f>A18+1</f>
        <v>13</v>
      </c>
      <c r="B19" s="842"/>
      <c r="C19" s="833" t="s">
        <v>291</v>
      </c>
      <c r="D19" s="834" t="s">
        <v>292</v>
      </c>
      <c r="E19" s="789"/>
      <c r="F19" s="789"/>
      <c r="G19" s="789"/>
      <c r="H19" s="789"/>
      <c r="I19" s="818">
        <f t="shared" si="3"/>
        <v>0</v>
      </c>
      <c r="J19" s="818">
        <f t="shared" si="4"/>
        <v>0</v>
      </c>
      <c r="K19" s="789"/>
      <c r="L19" s="789"/>
      <c r="M19" s="789"/>
      <c r="N19" s="822">
        <f t="shared" si="5"/>
        <v>0</v>
      </c>
      <c r="O19" s="790"/>
      <c r="P19" s="791"/>
      <c r="Q19" s="822">
        <f t="shared" si="6"/>
        <v>0</v>
      </c>
    </row>
    <row r="20" spans="1:17" ht="12.75" customHeight="1" x14ac:dyDescent="0.25">
      <c r="A20" s="832">
        <f>A19+1</f>
        <v>14</v>
      </c>
      <c r="B20" s="842"/>
      <c r="C20" s="833" t="s">
        <v>295</v>
      </c>
      <c r="D20" s="834" t="s">
        <v>587</v>
      </c>
      <c r="E20" s="789"/>
      <c r="F20" s="789"/>
      <c r="G20" s="789"/>
      <c r="H20" s="789"/>
      <c r="I20" s="818">
        <f t="shared" si="3"/>
        <v>0</v>
      </c>
      <c r="J20" s="818">
        <f t="shared" si="4"/>
        <v>0</v>
      </c>
      <c r="K20" s="789"/>
      <c r="L20" s="789"/>
      <c r="M20" s="789"/>
      <c r="N20" s="822">
        <f t="shared" si="5"/>
        <v>0</v>
      </c>
      <c r="O20" s="790"/>
      <c r="P20" s="791"/>
      <c r="Q20" s="822">
        <f t="shared" si="6"/>
        <v>0</v>
      </c>
    </row>
    <row r="21" spans="1:17" ht="12.75" customHeight="1" x14ac:dyDescent="0.25">
      <c r="A21" s="832">
        <f t="shared" si="0"/>
        <v>15</v>
      </c>
      <c r="B21" s="842"/>
      <c r="C21" s="833" t="s">
        <v>296</v>
      </c>
      <c r="D21" s="834" t="s">
        <v>297</v>
      </c>
      <c r="E21" s="789">
        <v>304</v>
      </c>
      <c r="F21" s="789">
        <v>304</v>
      </c>
      <c r="G21" s="789"/>
      <c r="H21" s="789"/>
      <c r="I21" s="818">
        <f t="shared" si="3"/>
        <v>304</v>
      </c>
      <c r="J21" s="818">
        <f t="shared" si="4"/>
        <v>304</v>
      </c>
      <c r="K21" s="789"/>
      <c r="L21" s="789"/>
      <c r="M21" s="789"/>
      <c r="N21" s="822">
        <f t="shared" si="5"/>
        <v>0</v>
      </c>
      <c r="O21" s="790"/>
      <c r="P21" s="791"/>
      <c r="Q21" s="822">
        <f t="shared" si="6"/>
        <v>304</v>
      </c>
    </row>
    <row r="22" spans="1:17" ht="12.75" customHeight="1" x14ac:dyDescent="0.25">
      <c r="A22" s="787">
        <f t="shared" si="0"/>
        <v>16</v>
      </c>
      <c r="B22" s="843"/>
      <c r="C22" s="792"/>
      <c r="D22" s="793" t="s">
        <v>301</v>
      </c>
      <c r="E22" s="789"/>
      <c r="F22" s="789"/>
      <c r="G22" s="789"/>
      <c r="H22" s="789"/>
      <c r="I22" s="818">
        <f t="shared" si="3"/>
        <v>0</v>
      </c>
      <c r="J22" s="818">
        <f t="shared" si="4"/>
        <v>0</v>
      </c>
      <c r="K22" s="789"/>
      <c r="L22" s="789"/>
      <c r="M22" s="789"/>
      <c r="N22" s="822">
        <f t="shared" si="5"/>
        <v>0</v>
      </c>
      <c r="O22" s="790"/>
      <c r="P22" s="791"/>
      <c r="Q22" s="822">
        <f t="shared" si="6"/>
        <v>0</v>
      </c>
    </row>
    <row r="23" spans="1:17" s="784" customFormat="1" ht="12.75" customHeight="1" x14ac:dyDescent="0.25">
      <c r="A23" s="828">
        <f t="shared" si="0"/>
        <v>17</v>
      </c>
      <c r="B23" s="813">
        <v>18</v>
      </c>
      <c r="C23" s="1004" t="s">
        <v>308</v>
      </c>
      <c r="D23" s="1005"/>
      <c r="E23" s="819">
        <f t="shared" ref="E23:N23" si="8">+E24</f>
        <v>0</v>
      </c>
      <c r="F23" s="819">
        <f t="shared" si="8"/>
        <v>0</v>
      </c>
      <c r="G23" s="819">
        <f t="shared" si="8"/>
        <v>0</v>
      </c>
      <c r="H23" s="819">
        <f t="shared" si="8"/>
        <v>0</v>
      </c>
      <c r="I23" s="819">
        <f t="shared" si="8"/>
        <v>0</v>
      </c>
      <c r="J23" s="819">
        <f t="shared" si="8"/>
        <v>0</v>
      </c>
      <c r="K23" s="819">
        <f t="shared" si="8"/>
        <v>0</v>
      </c>
      <c r="L23" s="819">
        <f t="shared" si="8"/>
        <v>0</v>
      </c>
      <c r="M23" s="819">
        <f t="shared" si="8"/>
        <v>0</v>
      </c>
      <c r="N23" s="823">
        <f t="shared" si="8"/>
        <v>0</v>
      </c>
      <c r="O23" s="783"/>
      <c r="P23" s="827">
        <f>+P24</f>
        <v>0</v>
      </c>
      <c r="Q23" s="823">
        <f>+Q24</f>
        <v>0</v>
      </c>
    </row>
    <row r="24" spans="1:17" s="794" customFormat="1" ht="12.75" customHeight="1" x14ac:dyDescent="0.25">
      <c r="A24" s="785">
        <f>+A23+1</f>
        <v>18</v>
      </c>
      <c r="B24" s="841"/>
      <c r="C24" s="991" t="s">
        <v>380</v>
      </c>
      <c r="D24" s="992"/>
      <c r="E24" s="816">
        <f>+E25</f>
        <v>0</v>
      </c>
      <c r="F24" s="816">
        <f t="shared" ref="F24:Q24" si="9">+F25</f>
        <v>0</v>
      </c>
      <c r="G24" s="816">
        <f t="shared" si="9"/>
        <v>0</v>
      </c>
      <c r="H24" s="816">
        <f t="shared" si="9"/>
        <v>0</v>
      </c>
      <c r="I24" s="816">
        <f t="shared" si="9"/>
        <v>0</v>
      </c>
      <c r="J24" s="816">
        <f t="shared" si="9"/>
        <v>0</v>
      </c>
      <c r="K24" s="816">
        <f t="shared" si="9"/>
        <v>0</v>
      </c>
      <c r="L24" s="816">
        <f t="shared" si="9"/>
        <v>0</v>
      </c>
      <c r="M24" s="816">
        <f t="shared" si="9"/>
        <v>0</v>
      </c>
      <c r="N24" s="817">
        <f t="shared" si="9"/>
        <v>0</v>
      </c>
      <c r="O24" s="786"/>
      <c r="P24" s="825">
        <f t="shared" si="9"/>
        <v>0</v>
      </c>
      <c r="Q24" s="817">
        <f t="shared" si="9"/>
        <v>0</v>
      </c>
    </row>
    <row r="25" spans="1:17" ht="12.75" customHeight="1" x14ac:dyDescent="0.25">
      <c r="A25" s="787">
        <f>+A24+1</f>
        <v>19</v>
      </c>
      <c r="B25" s="842"/>
      <c r="C25" s="788"/>
      <c r="D25" s="793" t="s">
        <v>301</v>
      </c>
      <c r="E25" s="789"/>
      <c r="F25" s="789"/>
      <c r="G25" s="789"/>
      <c r="H25" s="789"/>
      <c r="I25" s="818">
        <f t="shared" si="3"/>
        <v>0</v>
      </c>
      <c r="J25" s="818">
        <f t="shared" si="4"/>
        <v>0</v>
      </c>
      <c r="K25" s="789"/>
      <c r="L25" s="789"/>
      <c r="M25" s="789"/>
      <c r="N25" s="822">
        <f t="shared" si="5"/>
        <v>0</v>
      </c>
      <c r="O25" s="790"/>
      <c r="P25" s="791"/>
      <c r="Q25" s="822">
        <f t="shared" si="6"/>
        <v>0</v>
      </c>
    </row>
    <row r="26" spans="1:17" ht="12.75" customHeight="1" x14ac:dyDescent="0.25">
      <c r="A26" s="828">
        <f t="shared" si="0"/>
        <v>20</v>
      </c>
      <c r="B26" s="813">
        <v>25</v>
      </c>
      <c r="C26" s="1004" t="s">
        <v>306</v>
      </c>
      <c r="D26" s="1005"/>
      <c r="E26" s="819">
        <f>+E27</f>
        <v>0</v>
      </c>
      <c r="F26" s="819">
        <f t="shared" ref="F26:Q27" si="10">+F27</f>
        <v>0</v>
      </c>
      <c r="G26" s="819">
        <f t="shared" si="10"/>
        <v>0</v>
      </c>
      <c r="H26" s="819">
        <f t="shared" si="10"/>
        <v>0</v>
      </c>
      <c r="I26" s="819">
        <f t="shared" si="10"/>
        <v>0</v>
      </c>
      <c r="J26" s="819">
        <f t="shared" si="10"/>
        <v>0</v>
      </c>
      <c r="K26" s="819">
        <f t="shared" si="10"/>
        <v>0</v>
      </c>
      <c r="L26" s="819">
        <f t="shared" si="10"/>
        <v>0</v>
      </c>
      <c r="M26" s="819">
        <f t="shared" si="10"/>
        <v>0</v>
      </c>
      <c r="N26" s="823">
        <f t="shared" si="10"/>
        <v>0</v>
      </c>
      <c r="O26" s="783"/>
      <c r="P26" s="827">
        <f t="shared" si="10"/>
        <v>0</v>
      </c>
      <c r="Q26" s="823">
        <f t="shared" si="10"/>
        <v>0</v>
      </c>
    </row>
    <row r="27" spans="1:17" ht="12.75" customHeight="1" x14ac:dyDescent="0.25">
      <c r="A27" s="785">
        <f t="shared" si="0"/>
        <v>21</v>
      </c>
      <c r="B27" s="841"/>
      <c r="C27" s="991" t="s">
        <v>380</v>
      </c>
      <c r="D27" s="992"/>
      <c r="E27" s="816">
        <f>+E28</f>
        <v>0</v>
      </c>
      <c r="F27" s="816">
        <f t="shared" si="10"/>
        <v>0</v>
      </c>
      <c r="G27" s="816">
        <f t="shared" si="10"/>
        <v>0</v>
      </c>
      <c r="H27" s="816">
        <f t="shared" si="10"/>
        <v>0</v>
      </c>
      <c r="I27" s="816">
        <f t="shared" si="10"/>
        <v>0</v>
      </c>
      <c r="J27" s="816">
        <f t="shared" si="10"/>
        <v>0</v>
      </c>
      <c r="K27" s="816">
        <f t="shared" si="10"/>
        <v>0</v>
      </c>
      <c r="L27" s="816">
        <f t="shared" si="10"/>
        <v>0</v>
      </c>
      <c r="M27" s="816">
        <f t="shared" si="10"/>
        <v>0</v>
      </c>
      <c r="N27" s="817">
        <f t="shared" si="10"/>
        <v>0</v>
      </c>
      <c r="O27" s="786"/>
      <c r="P27" s="825">
        <f t="shared" si="10"/>
        <v>0</v>
      </c>
      <c r="Q27" s="817">
        <f t="shared" si="10"/>
        <v>0</v>
      </c>
    </row>
    <row r="28" spans="1:17" ht="12.75" customHeight="1" x14ac:dyDescent="0.25">
      <c r="A28" s="787">
        <f t="shared" si="0"/>
        <v>22</v>
      </c>
      <c r="B28" s="842"/>
      <c r="C28" s="795"/>
      <c r="D28" s="793" t="s">
        <v>301</v>
      </c>
      <c r="E28" s="789"/>
      <c r="F28" s="789"/>
      <c r="G28" s="789"/>
      <c r="H28" s="789"/>
      <c r="I28" s="818">
        <f t="shared" si="3"/>
        <v>0</v>
      </c>
      <c r="J28" s="818">
        <f t="shared" si="4"/>
        <v>0</v>
      </c>
      <c r="K28" s="789"/>
      <c r="L28" s="789"/>
      <c r="M28" s="789"/>
      <c r="N28" s="822">
        <f t="shared" si="5"/>
        <v>0</v>
      </c>
      <c r="O28" s="796"/>
      <c r="P28" s="791"/>
      <c r="Q28" s="822">
        <f t="shared" si="6"/>
        <v>0</v>
      </c>
    </row>
    <row r="29" spans="1:17" ht="12.75" customHeight="1" x14ac:dyDescent="0.25">
      <c r="A29" s="828">
        <f t="shared" si="0"/>
        <v>23</v>
      </c>
      <c r="B29" s="813">
        <v>28</v>
      </c>
      <c r="C29" s="1002" t="s">
        <v>309</v>
      </c>
      <c r="D29" s="1003"/>
      <c r="E29" s="819">
        <f>+E30</f>
        <v>0</v>
      </c>
      <c r="F29" s="819">
        <f t="shared" ref="F29:Q29" si="11">+F30</f>
        <v>0</v>
      </c>
      <c r="G29" s="819">
        <f t="shared" si="11"/>
        <v>0</v>
      </c>
      <c r="H29" s="819">
        <f t="shared" si="11"/>
        <v>0</v>
      </c>
      <c r="I29" s="819">
        <f t="shared" si="11"/>
        <v>0</v>
      </c>
      <c r="J29" s="819">
        <f t="shared" si="11"/>
        <v>0</v>
      </c>
      <c r="K29" s="819">
        <f t="shared" si="11"/>
        <v>0</v>
      </c>
      <c r="L29" s="819">
        <f t="shared" si="11"/>
        <v>0</v>
      </c>
      <c r="M29" s="819">
        <f t="shared" si="11"/>
        <v>0</v>
      </c>
      <c r="N29" s="823">
        <f t="shared" si="11"/>
        <v>0</v>
      </c>
      <c r="O29" s="783"/>
      <c r="P29" s="827">
        <f t="shared" si="11"/>
        <v>0</v>
      </c>
      <c r="Q29" s="823">
        <f t="shared" si="11"/>
        <v>0</v>
      </c>
    </row>
    <row r="30" spans="1:17" ht="12.75" customHeight="1" x14ac:dyDescent="0.25">
      <c r="A30" s="785">
        <f t="shared" si="0"/>
        <v>24</v>
      </c>
      <c r="B30" s="841"/>
      <c r="C30" s="991" t="s">
        <v>380</v>
      </c>
      <c r="D30" s="992"/>
      <c r="E30" s="816">
        <f>+E31</f>
        <v>0</v>
      </c>
      <c r="F30" s="816">
        <f t="shared" ref="F30:N30" si="12">+F31</f>
        <v>0</v>
      </c>
      <c r="G30" s="816">
        <f t="shared" si="12"/>
        <v>0</v>
      </c>
      <c r="H30" s="816">
        <f t="shared" si="12"/>
        <v>0</v>
      </c>
      <c r="I30" s="816">
        <f t="shared" si="12"/>
        <v>0</v>
      </c>
      <c r="J30" s="816">
        <f t="shared" si="12"/>
        <v>0</v>
      </c>
      <c r="K30" s="816">
        <f t="shared" si="12"/>
        <v>0</v>
      </c>
      <c r="L30" s="816">
        <f t="shared" si="12"/>
        <v>0</v>
      </c>
      <c r="M30" s="816">
        <f t="shared" si="12"/>
        <v>0</v>
      </c>
      <c r="N30" s="817">
        <f t="shared" si="12"/>
        <v>0</v>
      </c>
      <c r="O30" s="786"/>
      <c r="P30" s="825">
        <f>+P31</f>
        <v>0</v>
      </c>
      <c r="Q30" s="817">
        <f>+Q31</f>
        <v>0</v>
      </c>
    </row>
    <row r="31" spans="1:17" ht="12.75" customHeight="1" thickBot="1" x14ac:dyDescent="0.3">
      <c r="A31" s="797">
        <f>+A30+1</f>
        <v>25</v>
      </c>
      <c r="B31" s="845"/>
      <c r="C31" s="798"/>
      <c r="D31" s="799" t="s">
        <v>301</v>
      </c>
      <c r="E31" s="789"/>
      <c r="F31" s="789"/>
      <c r="G31" s="789"/>
      <c r="H31" s="789"/>
      <c r="I31" s="818">
        <f t="shared" si="3"/>
        <v>0</v>
      </c>
      <c r="J31" s="818">
        <f t="shared" si="4"/>
        <v>0</v>
      </c>
      <c r="K31" s="789"/>
      <c r="L31" s="789"/>
      <c r="M31" s="789"/>
      <c r="N31" s="822">
        <f t="shared" si="5"/>
        <v>0</v>
      </c>
      <c r="O31" s="790"/>
      <c r="P31" s="791"/>
      <c r="Q31" s="822">
        <f t="shared" si="6"/>
        <v>0</v>
      </c>
    </row>
    <row r="32" spans="1:17" s="805" customFormat="1" ht="13.5" customHeight="1" thickBot="1" x14ac:dyDescent="0.3">
      <c r="A32" s="800">
        <f>+A31+1</f>
        <v>26</v>
      </c>
      <c r="B32" s="801"/>
      <c r="C32" s="802" t="s">
        <v>269</v>
      </c>
      <c r="D32" s="803"/>
      <c r="E32" s="820">
        <f t="shared" ref="E32:N32" si="13">+E7+E23+E26+E29</f>
        <v>36486</v>
      </c>
      <c r="F32" s="820">
        <f t="shared" si="13"/>
        <v>36486</v>
      </c>
      <c r="G32" s="820">
        <f t="shared" si="13"/>
        <v>0</v>
      </c>
      <c r="H32" s="820">
        <f t="shared" si="13"/>
        <v>0</v>
      </c>
      <c r="I32" s="820">
        <f t="shared" si="13"/>
        <v>36486</v>
      </c>
      <c r="J32" s="820">
        <f t="shared" si="13"/>
        <v>36486</v>
      </c>
      <c r="K32" s="820">
        <f t="shared" si="13"/>
        <v>0</v>
      </c>
      <c r="L32" s="820">
        <f t="shared" si="13"/>
        <v>6697</v>
      </c>
      <c r="M32" s="820">
        <f t="shared" si="13"/>
        <v>0</v>
      </c>
      <c r="N32" s="821">
        <f t="shared" si="13"/>
        <v>0</v>
      </c>
      <c r="O32" s="804"/>
      <c r="P32" s="826">
        <f>+P7+P23+P26+P29</f>
        <v>0</v>
      </c>
      <c r="Q32" s="821">
        <f>+Q7+Q23+Q26+Q29</f>
        <v>36486</v>
      </c>
    </row>
    <row r="33" spans="1:17" s="810" customFormat="1" ht="13.5" customHeight="1" x14ac:dyDescent="0.25">
      <c r="A33" s="806"/>
      <c r="B33" s="806"/>
      <c r="C33" s="807"/>
      <c r="D33" s="808"/>
      <c r="E33" s="809"/>
      <c r="F33" s="809"/>
      <c r="G33" s="809"/>
      <c r="H33" s="809"/>
      <c r="I33" s="809"/>
      <c r="J33" s="809"/>
      <c r="K33" s="809"/>
      <c r="L33" s="809"/>
      <c r="M33" s="809"/>
      <c r="N33" s="809"/>
      <c r="P33" s="809"/>
      <c r="Q33" s="809"/>
    </row>
    <row r="34" spans="1:17" ht="22.5" customHeight="1" x14ac:dyDescent="0.25">
      <c r="A34" s="771" t="s">
        <v>210</v>
      </c>
      <c r="B34" s="771"/>
    </row>
    <row r="35" spans="1:17" ht="57" customHeight="1" x14ac:dyDescent="0.25">
      <c r="A35" s="990" t="s">
        <v>647</v>
      </c>
      <c r="B35" s="990"/>
      <c r="C35" s="990"/>
      <c r="D35" s="990"/>
      <c r="E35" s="990"/>
      <c r="F35" s="990"/>
      <c r="G35" s="990"/>
      <c r="H35" s="990"/>
      <c r="I35" s="990"/>
      <c r="J35" s="990"/>
      <c r="K35" s="990"/>
      <c r="L35" s="990"/>
      <c r="M35" s="990"/>
      <c r="N35" s="990"/>
      <c r="O35" s="990"/>
      <c r="P35" s="990"/>
      <c r="Q35" s="990"/>
    </row>
    <row r="36" spans="1:17" ht="18" customHeight="1" x14ac:dyDescent="0.25">
      <c r="A36" s="990" t="s">
        <v>400</v>
      </c>
      <c r="B36" s="990"/>
      <c r="C36" s="990"/>
      <c r="D36" s="990"/>
      <c r="E36" s="990"/>
      <c r="F36" s="990"/>
      <c r="G36" s="990"/>
      <c r="H36" s="990"/>
      <c r="I36" s="990"/>
      <c r="J36" s="990"/>
      <c r="K36" s="990"/>
      <c r="L36" s="990"/>
      <c r="M36" s="990"/>
      <c r="N36" s="990"/>
      <c r="O36" s="990"/>
      <c r="P36" s="990"/>
      <c r="Q36" s="990"/>
    </row>
    <row r="37" spans="1:17" ht="33.75" customHeight="1" x14ac:dyDescent="0.25">
      <c r="A37" s="990" t="s">
        <v>609</v>
      </c>
      <c r="B37" s="990"/>
      <c r="C37" s="990"/>
      <c r="D37" s="990"/>
      <c r="E37" s="990"/>
      <c r="F37" s="990"/>
      <c r="G37" s="990"/>
      <c r="H37" s="990"/>
      <c r="I37" s="990"/>
      <c r="J37" s="990"/>
      <c r="K37" s="990"/>
      <c r="L37" s="990"/>
      <c r="M37" s="990"/>
      <c r="N37" s="990"/>
      <c r="O37" s="990"/>
      <c r="P37" s="990"/>
      <c r="Q37" s="990"/>
    </row>
    <row r="38" spans="1:17" ht="33.75" customHeight="1" x14ac:dyDescent="0.25">
      <c r="A38" s="990" t="s">
        <v>406</v>
      </c>
      <c r="B38" s="990"/>
      <c r="C38" s="990"/>
      <c r="D38" s="990"/>
      <c r="E38" s="990"/>
      <c r="F38" s="990"/>
      <c r="G38" s="990"/>
      <c r="H38" s="990"/>
      <c r="I38" s="990"/>
      <c r="J38" s="990"/>
      <c r="K38" s="990"/>
      <c r="L38" s="990"/>
      <c r="M38" s="990"/>
      <c r="N38" s="990"/>
      <c r="O38" s="990"/>
      <c r="P38" s="990"/>
      <c r="Q38" s="990"/>
    </row>
    <row r="39" spans="1:17" ht="19.5" customHeight="1" x14ac:dyDescent="0.25">
      <c r="A39" s="990" t="s">
        <v>408</v>
      </c>
      <c r="B39" s="990"/>
      <c r="C39" s="990"/>
      <c r="D39" s="990"/>
      <c r="E39" s="990"/>
      <c r="F39" s="990"/>
      <c r="G39" s="990"/>
      <c r="H39" s="990"/>
      <c r="I39" s="990"/>
      <c r="J39" s="990"/>
      <c r="K39" s="990"/>
      <c r="L39" s="990"/>
      <c r="M39" s="990"/>
      <c r="N39" s="990"/>
      <c r="O39" s="990"/>
      <c r="P39" s="990"/>
      <c r="Q39" s="990"/>
    </row>
    <row r="40" spans="1:17" ht="19.5" customHeight="1" x14ac:dyDescent="0.25">
      <c r="A40" s="811"/>
      <c r="B40" s="811"/>
      <c r="C40" s="811"/>
      <c r="D40" s="811"/>
      <c r="E40" s="811"/>
      <c r="F40" s="811"/>
      <c r="G40" s="811"/>
      <c r="H40" s="811"/>
      <c r="I40" s="811"/>
      <c r="J40" s="811"/>
      <c r="K40" s="811"/>
      <c r="L40" s="811"/>
      <c r="M40" s="811"/>
      <c r="N40" s="811"/>
      <c r="O40" s="811"/>
      <c r="P40" s="811"/>
      <c r="Q40" s="811"/>
    </row>
    <row r="41" spans="1:17" x14ac:dyDescent="0.25">
      <c r="A41" s="333" t="s">
        <v>588</v>
      </c>
      <c r="B41" s="333"/>
      <c r="D41" s="771"/>
    </row>
    <row r="42" spans="1:17" x14ac:dyDescent="0.25">
      <c r="D42" s="771"/>
    </row>
    <row r="43" spans="1:17" x14ac:dyDescent="0.25">
      <c r="D43" s="771"/>
    </row>
  </sheetData>
  <sheetProtection insertRows="0"/>
  <customSheetViews>
    <customSheetView guid="{2AF6EA2A-E5C5-45EB-B6C4-875AD1E4E056}" scale="89">
      <pageMargins left="0.19685039370078741" right="0.19685039370078741" top="0.59055118110236227" bottom="0.59055118110236227" header="0.31496062992125984" footer="0.31496062992125984"/>
      <printOptions horizontalCentered="1"/>
      <pageSetup paperSize="9" scale="71" orientation="landscape" r:id="rId1"/>
    </customSheetView>
  </customSheetViews>
  <mergeCells count="23">
    <mergeCell ref="A38:Q38"/>
    <mergeCell ref="C23:D23"/>
    <mergeCell ref="C4:D6"/>
    <mergeCell ref="G4:H4"/>
    <mergeCell ref="B4:B6"/>
    <mergeCell ref="C17:D17"/>
    <mergeCell ref="I4:J4"/>
    <mergeCell ref="A39:Q39"/>
    <mergeCell ref="C24:D24"/>
    <mergeCell ref="C27:D27"/>
    <mergeCell ref="C30:D30"/>
    <mergeCell ref="A4:A6"/>
    <mergeCell ref="C8:D8"/>
    <mergeCell ref="Q4:Q5"/>
    <mergeCell ref="P4:P5"/>
    <mergeCell ref="A37:Q37"/>
    <mergeCell ref="C29:D29"/>
    <mergeCell ref="C26:D26"/>
    <mergeCell ref="E4:F4"/>
    <mergeCell ref="A35:Q35"/>
    <mergeCell ref="A36:Q36"/>
    <mergeCell ref="K4:M4"/>
    <mergeCell ref="N4:N5"/>
  </mergeCells>
  <printOptions horizontalCentered="1"/>
  <pageMargins left="0.19685039370078741" right="0.19685039370078741" top="0.59055118110236227" bottom="0.59055118110236227" header="0.31496062992125984" footer="0.31496062992125984"/>
  <pageSetup paperSize="9" scale="71" orientation="landscape" r:id="rId2"/>
  <ignoredErrors>
    <ignoredError sqref="A10" formula="1"/>
    <ignoredError sqref="A25:A32 A16:A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0"/>
  <sheetViews>
    <sheetView zoomScale="90" zoomScaleNormal="90" workbookViewId="0">
      <selection activeCell="S36" sqref="S36"/>
    </sheetView>
  </sheetViews>
  <sheetFormatPr defaultRowHeight="15" x14ac:dyDescent="0.25"/>
  <cols>
    <col min="1" max="2" width="4.28515625" style="345" customWidth="1"/>
    <col min="3" max="3" width="45.85546875" style="345" customWidth="1"/>
    <col min="4" max="4" width="12.7109375" style="345" customWidth="1"/>
    <col min="5" max="5" width="11.5703125" style="345" customWidth="1"/>
    <col min="6" max="6" width="11.28515625" style="345" customWidth="1"/>
    <col min="7" max="7" width="11.5703125" style="345" customWidth="1"/>
    <col min="8" max="8" width="10.85546875" style="345" customWidth="1"/>
    <col min="9" max="10" width="10.42578125" style="345" customWidth="1"/>
    <col min="11" max="11" width="12.5703125" style="345" customWidth="1"/>
    <col min="12" max="12" width="10.5703125" style="345" customWidth="1"/>
    <col min="13" max="13" width="14" style="345" customWidth="1"/>
    <col min="14" max="14" width="12.42578125" style="345" customWidth="1"/>
    <col min="15" max="15" width="1.7109375" style="346" customWidth="1"/>
    <col min="16" max="16" width="11" style="345" customWidth="1"/>
    <col min="17" max="17" width="10.85546875" style="345" customWidth="1"/>
    <col min="18" max="244" width="9.140625" style="345"/>
    <col min="245" max="245" width="59.7109375" style="345" customWidth="1"/>
    <col min="246" max="252" width="10.5703125" style="345" customWidth="1"/>
    <col min="253" max="16384" width="9.140625" style="345"/>
  </cols>
  <sheetData>
    <row r="1" spans="1:17" ht="15.75" x14ac:dyDescent="0.25">
      <c r="A1" s="748" t="s">
        <v>444</v>
      </c>
      <c r="B1" s="748"/>
      <c r="C1" s="363"/>
    </row>
    <row r="2" spans="1:17" ht="15.75" x14ac:dyDescent="0.25">
      <c r="A2" s="130"/>
      <c r="B2" s="130"/>
      <c r="C2" s="129" t="s">
        <v>398</v>
      </c>
    </row>
    <row r="3" spans="1:17" ht="13.5" customHeight="1" thickBot="1" x14ac:dyDescent="0.3">
      <c r="C3" s="343" t="s">
        <v>662</v>
      </c>
      <c r="Q3" s="347" t="s">
        <v>91</v>
      </c>
    </row>
    <row r="4" spans="1:17" s="129" customFormat="1" ht="38.25" customHeight="1" x14ac:dyDescent="0.25">
      <c r="A4" s="1033" t="s">
        <v>71</v>
      </c>
      <c r="B4" s="1019" t="s">
        <v>644</v>
      </c>
      <c r="C4" s="1042" t="s">
        <v>589</v>
      </c>
      <c r="D4" s="1028" t="s">
        <v>263</v>
      </c>
      <c r="E4" s="1026"/>
      <c r="F4" s="1026" t="s">
        <v>264</v>
      </c>
      <c r="G4" s="1026"/>
      <c r="H4" s="1027" t="s">
        <v>265</v>
      </c>
      <c r="I4" s="1028"/>
      <c r="J4" s="1036" t="s">
        <v>590</v>
      </c>
      <c r="K4" s="1036" t="s">
        <v>591</v>
      </c>
      <c r="L4" s="1038" t="s">
        <v>592</v>
      </c>
      <c r="M4" s="1040" t="s">
        <v>622</v>
      </c>
      <c r="N4" s="1040" t="s">
        <v>630</v>
      </c>
      <c r="O4" s="281"/>
      <c r="P4" s="1029" t="s">
        <v>625</v>
      </c>
      <c r="Q4" s="1031" t="s">
        <v>266</v>
      </c>
    </row>
    <row r="5" spans="1:17" s="129" customFormat="1" ht="13.5" customHeight="1" x14ac:dyDescent="0.25">
      <c r="A5" s="1034"/>
      <c r="B5" s="1020"/>
      <c r="C5" s="1043"/>
      <c r="D5" s="282" t="s">
        <v>304</v>
      </c>
      <c r="E5" s="283" t="s">
        <v>593</v>
      </c>
      <c r="F5" s="282" t="s">
        <v>212</v>
      </c>
      <c r="G5" s="283" t="s">
        <v>217</v>
      </c>
      <c r="H5" s="283" t="s">
        <v>212</v>
      </c>
      <c r="I5" s="283" t="s">
        <v>217</v>
      </c>
      <c r="J5" s="1037"/>
      <c r="K5" s="1037"/>
      <c r="L5" s="1039"/>
      <c r="M5" s="1041"/>
      <c r="N5" s="1041"/>
      <c r="O5" s="281"/>
      <c r="P5" s="1030"/>
      <c r="Q5" s="1032"/>
    </row>
    <row r="6" spans="1:17" s="129" customFormat="1" ht="15" customHeight="1" thickBot="1" x14ac:dyDescent="0.3">
      <c r="A6" s="1035"/>
      <c r="B6" s="1021"/>
      <c r="C6" s="1044"/>
      <c r="D6" s="284" t="s">
        <v>145</v>
      </c>
      <c r="E6" s="285" t="s">
        <v>146</v>
      </c>
      <c r="F6" s="285" t="s">
        <v>147</v>
      </c>
      <c r="G6" s="285" t="s">
        <v>148</v>
      </c>
      <c r="H6" s="285" t="s">
        <v>214</v>
      </c>
      <c r="I6" s="285" t="s">
        <v>215</v>
      </c>
      <c r="J6" s="367" t="s">
        <v>307</v>
      </c>
      <c r="K6" s="367" t="s">
        <v>313</v>
      </c>
      <c r="L6" s="367" t="s">
        <v>151</v>
      </c>
      <c r="M6" s="286" t="s">
        <v>268</v>
      </c>
      <c r="N6" s="286" t="s">
        <v>623</v>
      </c>
      <c r="O6" s="281"/>
      <c r="P6" s="383" t="s">
        <v>153</v>
      </c>
      <c r="Q6" s="286" t="s">
        <v>624</v>
      </c>
    </row>
    <row r="7" spans="1:17" s="131" customFormat="1" ht="15" customHeight="1" x14ac:dyDescent="0.25">
      <c r="A7" s="348">
        <v>1</v>
      </c>
      <c r="B7" s="766">
        <v>12</v>
      </c>
      <c r="C7" s="371" t="s">
        <v>216</v>
      </c>
      <c r="D7" s="668">
        <f t="shared" ref="D7:M7" si="0">+D8+D12</f>
        <v>13295</v>
      </c>
      <c r="E7" s="668">
        <f t="shared" si="0"/>
        <v>13295</v>
      </c>
      <c r="F7" s="668">
        <f t="shared" si="0"/>
        <v>0</v>
      </c>
      <c r="G7" s="668">
        <f t="shared" si="0"/>
        <v>0</v>
      </c>
      <c r="H7" s="668">
        <f t="shared" si="0"/>
        <v>13295</v>
      </c>
      <c r="I7" s="668">
        <f t="shared" si="0"/>
        <v>13295</v>
      </c>
      <c r="J7" s="669"/>
      <c r="K7" s="669">
        <f t="shared" si="0"/>
        <v>0</v>
      </c>
      <c r="L7" s="669">
        <f t="shared" si="0"/>
        <v>4</v>
      </c>
      <c r="M7" s="670">
        <f t="shared" si="0"/>
        <v>0</v>
      </c>
      <c r="N7" s="670">
        <f>+N8+N12</f>
        <v>0</v>
      </c>
      <c r="O7" s="711"/>
      <c r="P7" s="667">
        <f>+P8+P12</f>
        <v>0</v>
      </c>
      <c r="Q7" s="670">
        <f>+Q8+Q12</f>
        <v>13295</v>
      </c>
    </row>
    <row r="8" spans="1:17" s="131" customFormat="1" ht="13.5" customHeight="1" x14ac:dyDescent="0.25">
      <c r="A8" s="393">
        <f>A7+1</f>
        <v>2</v>
      </c>
      <c r="B8" s="846"/>
      <c r="C8" s="368" t="s">
        <v>381</v>
      </c>
      <c r="D8" s="673">
        <f t="shared" ref="D8:M8" si="1">SUM(D9:D11)</f>
        <v>11409</v>
      </c>
      <c r="E8" s="673">
        <f t="shared" si="1"/>
        <v>11409</v>
      </c>
      <c r="F8" s="673">
        <f t="shared" si="1"/>
        <v>0</v>
      </c>
      <c r="G8" s="673">
        <f t="shared" si="1"/>
        <v>0</v>
      </c>
      <c r="H8" s="673">
        <f t="shared" si="1"/>
        <v>11409</v>
      </c>
      <c r="I8" s="673">
        <f t="shared" si="1"/>
        <v>11409</v>
      </c>
      <c r="J8" s="675"/>
      <c r="K8" s="675">
        <f t="shared" si="1"/>
        <v>0</v>
      </c>
      <c r="L8" s="675">
        <f t="shared" si="1"/>
        <v>1</v>
      </c>
      <c r="M8" s="676">
        <f t="shared" si="1"/>
        <v>0</v>
      </c>
      <c r="N8" s="676">
        <f>SUM(N9:N11)</f>
        <v>0</v>
      </c>
      <c r="O8" s="711"/>
      <c r="P8" s="672">
        <f>SUM(P9:P11)</f>
        <v>0</v>
      </c>
      <c r="Q8" s="676">
        <f>SUM(Q9:Q11)</f>
        <v>11409</v>
      </c>
    </row>
    <row r="9" spans="1:17" s="129" customFormat="1" ht="12.75" customHeight="1" x14ac:dyDescent="0.25">
      <c r="A9" s="349">
        <f t="shared" ref="A9:A34" si="2">A8+1</f>
        <v>3</v>
      </c>
      <c r="B9" s="224"/>
      <c r="C9" s="369" t="s">
        <v>604</v>
      </c>
      <c r="D9" s="678">
        <v>11409</v>
      </c>
      <c r="E9" s="678">
        <v>11409</v>
      </c>
      <c r="F9" s="678"/>
      <c r="G9" s="678"/>
      <c r="H9" s="678">
        <f t="shared" ref="H9:I12" si="3">+D9+F9</f>
        <v>11409</v>
      </c>
      <c r="I9" s="678">
        <f t="shared" si="3"/>
        <v>11409</v>
      </c>
      <c r="J9" s="680"/>
      <c r="K9" s="680"/>
      <c r="L9" s="680">
        <v>1</v>
      </c>
      <c r="M9" s="681">
        <f t="shared" ref="M9:M20" si="4">+H9-I9</f>
        <v>0</v>
      </c>
      <c r="N9" s="681"/>
      <c r="O9" s="711"/>
      <c r="P9" s="677"/>
      <c r="Q9" s="681">
        <f t="shared" ref="Q9:Q14" si="5">I9+P9</f>
        <v>11409</v>
      </c>
    </row>
    <row r="10" spans="1:17" s="129" customFormat="1" ht="12.75" customHeight="1" x14ac:dyDescent="0.25">
      <c r="A10" s="349">
        <f t="shared" si="2"/>
        <v>4</v>
      </c>
      <c r="B10" s="224"/>
      <c r="C10" s="369" t="s">
        <v>382</v>
      </c>
      <c r="D10" s="678"/>
      <c r="E10" s="678"/>
      <c r="F10" s="678"/>
      <c r="G10" s="678"/>
      <c r="H10" s="678">
        <f t="shared" si="3"/>
        <v>0</v>
      </c>
      <c r="I10" s="678">
        <f t="shared" si="3"/>
        <v>0</v>
      </c>
      <c r="J10" s="680"/>
      <c r="K10" s="680"/>
      <c r="L10" s="680"/>
      <c r="M10" s="681">
        <f t="shared" si="4"/>
        <v>0</v>
      </c>
      <c r="N10" s="681"/>
      <c r="O10" s="711"/>
      <c r="P10" s="677"/>
      <c r="Q10" s="681">
        <f t="shared" si="5"/>
        <v>0</v>
      </c>
    </row>
    <row r="11" spans="1:17" s="129" customFormat="1" ht="12.75" customHeight="1" x14ac:dyDescent="0.25">
      <c r="A11" s="349">
        <f t="shared" si="2"/>
        <v>5</v>
      </c>
      <c r="B11" s="224"/>
      <c r="C11" s="370" t="s">
        <v>310</v>
      </c>
      <c r="D11" s="678"/>
      <c r="E11" s="678"/>
      <c r="F11" s="678"/>
      <c r="G11" s="678"/>
      <c r="H11" s="678">
        <f t="shared" si="3"/>
        <v>0</v>
      </c>
      <c r="I11" s="678">
        <f t="shared" si="3"/>
        <v>0</v>
      </c>
      <c r="J11" s="680"/>
      <c r="K11" s="680"/>
      <c r="L11" s="680"/>
      <c r="M11" s="681">
        <f t="shared" si="4"/>
        <v>0</v>
      </c>
      <c r="N11" s="681"/>
      <c r="O11" s="711"/>
      <c r="P11" s="677"/>
      <c r="Q11" s="681">
        <f t="shared" si="5"/>
        <v>0</v>
      </c>
    </row>
    <row r="12" spans="1:17" s="131" customFormat="1" ht="13.5" customHeight="1" x14ac:dyDescent="0.25">
      <c r="A12" s="393">
        <f t="shared" si="2"/>
        <v>6</v>
      </c>
      <c r="B12" s="846"/>
      <c r="C12" s="368" t="s">
        <v>396</v>
      </c>
      <c r="D12" s="673">
        <f>+D13+D16+D18+D19</f>
        <v>1886</v>
      </c>
      <c r="E12" s="673">
        <f>+E13+E16+E18+E19</f>
        <v>1886</v>
      </c>
      <c r="F12" s="673">
        <f>+F13+F16+F18+F19</f>
        <v>0</v>
      </c>
      <c r="G12" s="673">
        <f>+G13+G16+G18+G19</f>
        <v>0</v>
      </c>
      <c r="H12" s="673">
        <f t="shared" si="3"/>
        <v>1886</v>
      </c>
      <c r="I12" s="673">
        <f t="shared" si="3"/>
        <v>1886</v>
      </c>
      <c r="J12" s="675"/>
      <c r="K12" s="675">
        <f>+K13+K16+K18+K19</f>
        <v>0</v>
      </c>
      <c r="L12" s="675">
        <f>+L13+L16+L18+L19</f>
        <v>3</v>
      </c>
      <c r="M12" s="676">
        <f t="shared" si="4"/>
        <v>0</v>
      </c>
      <c r="N12" s="676">
        <f>+N13+N16+N18+N19</f>
        <v>0</v>
      </c>
      <c r="O12" s="711"/>
      <c r="P12" s="672">
        <f>+P13+P16+P18+P19</f>
        <v>0</v>
      </c>
      <c r="Q12" s="676">
        <f t="shared" si="5"/>
        <v>1886</v>
      </c>
    </row>
    <row r="13" spans="1:17" s="131" customFormat="1" ht="13.5" customHeight="1" x14ac:dyDescent="0.25">
      <c r="A13" s="364">
        <f t="shared" si="2"/>
        <v>7</v>
      </c>
      <c r="B13" s="847"/>
      <c r="C13" s="369" t="s">
        <v>594</v>
      </c>
      <c r="D13" s="712"/>
      <c r="E13" s="713"/>
      <c r="F13" s="713"/>
      <c r="G13" s="713"/>
      <c r="H13" s="678">
        <f t="shared" ref="H13:I15" si="6">+D13+F13</f>
        <v>0</v>
      </c>
      <c r="I13" s="678">
        <f t="shared" si="6"/>
        <v>0</v>
      </c>
      <c r="J13" s="680"/>
      <c r="K13" s="712"/>
      <c r="L13" s="712"/>
      <c r="M13" s="681">
        <f t="shared" si="4"/>
        <v>0</v>
      </c>
      <c r="N13" s="681"/>
      <c r="O13" s="714"/>
      <c r="P13" s="715"/>
      <c r="Q13" s="681">
        <f t="shared" si="5"/>
        <v>0</v>
      </c>
    </row>
    <row r="14" spans="1:17" s="131" customFormat="1" ht="13.5" customHeight="1" x14ac:dyDescent="0.25">
      <c r="A14" s="349">
        <f t="shared" si="2"/>
        <v>8</v>
      </c>
      <c r="B14" s="224"/>
      <c r="C14" s="369" t="s">
        <v>614</v>
      </c>
      <c r="D14" s="712"/>
      <c r="E14" s="713"/>
      <c r="F14" s="713"/>
      <c r="G14" s="713"/>
      <c r="H14" s="678">
        <f t="shared" si="6"/>
        <v>0</v>
      </c>
      <c r="I14" s="678">
        <f t="shared" si="6"/>
        <v>0</v>
      </c>
      <c r="J14" s="680"/>
      <c r="K14" s="712"/>
      <c r="L14" s="712"/>
      <c r="M14" s="681">
        <f t="shared" si="4"/>
        <v>0</v>
      </c>
      <c r="N14" s="681"/>
      <c r="O14" s="714"/>
      <c r="P14" s="715"/>
      <c r="Q14" s="681">
        <f t="shared" si="5"/>
        <v>0</v>
      </c>
    </row>
    <row r="15" spans="1:17" s="131" customFormat="1" ht="13.5" customHeight="1" x14ac:dyDescent="0.25">
      <c r="A15" s="349">
        <f t="shared" si="2"/>
        <v>9</v>
      </c>
      <c r="B15" s="224"/>
      <c r="C15" s="370" t="s">
        <v>626</v>
      </c>
      <c r="D15" s="716"/>
      <c r="E15" s="717"/>
      <c r="F15" s="717"/>
      <c r="G15" s="717"/>
      <c r="H15" s="678">
        <f t="shared" si="6"/>
        <v>0</v>
      </c>
      <c r="I15" s="678">
        <f t="shared" si="6"/>
        <v>0</v>
      </c>
      <c r="J15" s="716"/>
      <c r="K15" s="716"/>
      <c r="L15" s="716"/>
      <c r="M15" s="681">
        <f t="shared" si="4"/>
        <v>0</v>
      </c>
      <c r="N15" s="681"/>
      <c r="O15" s="711"/>
      <c r="P15" s="718"/>
      <c r="Q15" s="681">
        <f t="shared" ref="Q15:Q33" si="7">I15+P15</f>
        <v>0</v>
      </c>
    </row>
    <row r="16" spans="1:17" s="131" customFormat="1" ht="12.75" customHeight="1" x14ac:dyDescent="0.25">
      <c r="A16" s="364">
        <f t="shared" si="2"/>
        <v>10</v>
      </c>
      <c r="B16" s="847"/>
      <c r="C16" s="369" t="s">
        <v>595</v>
      </c>
      <c r="D16" s="712"/>
      <c r="E16" s="713"/>
      <c r="F16" s="713"/>
      <c r="G16" s="713"/>
      <c r="H16" s="678">
        <f t="shared" ref="H16:I21" si="8">+D16+F16</f>
        <v>0</v>
      </c>
      <c r="I16" s="678">
        <f t="shared" si="8"/>
        <v>0</v>
      </c>
      <c r="J16" s="680"/>
      <c r="K16" s="712"/>
      <c r="L16" s="712"/>
      <c r="M16" s="681">
        <f t="shared" si="4"/>
        <v>0</v>
      </c>
      <c r="N16" s="681"/>
      <c r="O16" s="714"/>
      <c r="P16" s="715"/>
      <c r="Q16" s="681">
        <f t="shared" si="7"/>
        <v>0</v>
      </c>
    </row>
    <row r="17" spans="1:17" s="129" customFormat="1" ht="12.75" customHeight="1" x14ac:dyDescent="0.25">
      <c r="A17" s="349">
        <f t="shared" si="2"/>
        <v>11</v>
      </c>
      <c r="B17" s="224"/>
      <c r="C17" s="370" t="s">
        <v>310</v>
      </c>
      <c r="D17" s="716"/>
      <c r="E17" s="717"/>
      <c r="F17" s="717"/>
      <c r="G17" s="717"/>
      <c r="H17" s="678">
        <f t="shared" si="8"/>
        <v>0</v>
      </c>
      <c r="I17" s="678">
        <f t="shared" si="8"/>
        <v>0</v>
      </c>
      <c r="J17" s="716"/>
      <c r="K17" s="716"/>
      <c r="L17" s="716"/>
      <c r="M17" s="681">
        <f t="shared" si="4"/>
        <v>0</v>
      </c>
      <c r="N17" s="681"/>
      <c r="O17" s="711"/>
      <c r="P17" s="718"/>
      <c r="Q17" s="681">
        <f t="shared" si="7"/>
        <v>0</v>
      </c>
    </row>
    <row r="18" spans="1:17" s="131" customFormat="1" ht="12.75" customHeight="1" x14ac:dyDescent="0.25">
      <c r="A18" s="364">
        <f t="shared" si="2"/>
        <v>12</v>
      </c>
      <c r="B18" s="847"/>
      <c r="C18" s="369" t="s">
        <v>383</v>
      </c>
      <c r="D18" s="712">
        <v>1886</v>
      </c>
      <c r="E18" s="713">
        <v>1886</v>
      </c>
      <c r="F18" s="713"/>
      <c r="G18" s="713"/>
      <c r="H18" s="678">
        <f t="shared" si="8"/>
        <v>1886</v>
      </c>
      <c r="I18" s="678">
        <f t="shared" si="8"/>
        <v>1886</v>
      </c>
      <c r="J18" s="712"/>
      <c r="K18" s="712"/>
      <c r="L18" s="712">
        <v>3</v>
      </c>
      <c r="M18" s="681">
        <f t="shared" si="4"/>
        <v>0</v>
      </c>
      <c r="N18" s="681"/>
      <c r="O18" s="714"/>
      <c r="P18" s="715"/>
      <c r="Q18" s="681">
        <f t="shared" si="7"/>
        <v>1886</v>
      </c>
    </row>
    <row r="19" spans="1:17" s="131" customFormat="1" ht="12.75" customHeight="1" x14ac:dyDescent="0.25">
      <c r="A19" s="364">
        <f t="shared" si="2"/>
        <v>13</v>
      </c>
      <c r="B19" s="848"/>
      <c r="C19" s="545" t="s">
        <v>384</v>
      </c>
      <c r="D19" s="712"/>
      <c r="E19" s="713"/>
      <c r="F19" s="713"/>
      <c r="G19" s="713"/>
      <c r="H19" s="678">
        <f t="shared" si="8"/>
        <v>0</v>
      </c>
      <c r="I19" s="678">
        <f t="shared" si="8"/>
        <v>0</v>
      </c>
      <c r="J19" s="712"/>
      <c r="K19" s="712"/>
      <c r="L19" s="712"/>
      <c r="M19" s="681">
        <f t="shared" si="4"/>
        <v>0</v>
      </c>
      <c r="N19" s="681"/>
      <c r="O19" s="714"/>
      <c r="P19" s="715"/>
      <c r="Q19" s="681">
        <f t="shared" si="7"/>
        <v>0</v>
      </c>
    </row>
    <row r="20" spans="1:17" s="129" customFormat="1" ht="12.75" customHeight="1" x14ac:dyDescent="0.25">
      <c r="A20" s="349">
        <f t="shared" si="2"/>
        <v>14</v>
      </c>
      <c r="B20" s="224"/>
      <c r="C20" s="370" t="s">
        <v>310</v>
      </c>
      <c r="D20" s="716"/>
      <c r="E20" s="717"/>
      <c r="F20" s="717"/>
      <c r="G20" s="717"/>
      <c r="H20" s="678">
        <f t="shared" si="8"/>
        <v>0</v>
      </c>
      <c r="I20" s="678">
        <f t="shared" si="8"/>
        <v>0</v>
      </c>
      <c r="J20" s="716"/>
      <c r="K20" s="716"/>
      <c r="L20" s="716"/>
      <c r="M20" s="681">
        <f t="shared" si="4"/>
        <v>0</v>
      </c>
      <c r="N20" s="681"/>
      <c r="O20" s="711"/>
      <c r="P20" s="718"/>
      <c r="Q20" s="681">
        <f t="shared" si="7"/>
        <v>0</v>
      </c>
    </row>
    <row r="21" spans="1:17" s="131" customFormat="1" ht="13.5" customHeight="1" x14ac:dyDescent="0.25">
      <c r="A21" s="348">
        <f t="shared" si="2"/>
        <v>15</v>
      </c>
      <c r="B21" s="766">
        <v>19</v>
      </c>
      <c r="C21" s="371" t="s">
        <v>308</v>
      </c>
      <c r="D21" s="688">
        <f>+D22+D24+D26</f>
        <v>416</v>
      </c>
      <c r="E21" s="689">
        <f>+E22+E24+E26</f>
        <v>416</v>
      </c>
      <c r="F21" s="689">
        <f>+F22+F24+F26</f>
        <v>0</v>
      </c>
      <c r="G21" s="689">
        <f>+G22+G24+G26</f>
        <v>0</v>
      </c>
      <c r="H21" s="689">
        <f t="shared" si="8"/>
        <v>416</v>
      </c>
      <c r="I21" s="689">
        <f t="shared" si="8"/>
        <v>416</v>
      </c>
      <c r="J21" s="691"/>
      <c r="K21" s="691">
        <f>+K22+K24+K26</f>
        <v>0</v>
      </c>
      <c r="L21" s="691">
        <f>+L22+L24+L26</f>
        <v>0</v>
      </c>
      <c r="M21" s="692"/>
      <c r="N21" s="692">
        <f>+N22+N24+N26</f>
        <v>0</v>
      </c>
      <c r="O21" s="711"/>
      <c r="P21" s="688">
        <f>+P22+P24+P26</f>
        <v>0</v>
      </c>
      <c r="Q21" s="692">
        <f>I21+P21</f>
        <v>416</v>
      </c>
    </row>
    <row r="22" spans="1:17" s="131" customFormat="1" ht="12.75" customHeight="1" x14ac:dyDescent="0.25">
      <c r="A22" s="391">
        <f t="shared" si="2"/>
        <v>16</v>
      </c>
      <c r="B22" s="849"/>
      <c r="C22" s="382" t="s">
        <v>596</v>
      </c>
      <c r="D22" s="673">
        <f>+D23</f>
        <v>0</v>
      </c>
      <c r="E22" s="673">
        <f t="shared" ref="E22:P22" si="9">+E23</f>
        <v>0</v>
      </c>
      <c r="F22" s="673">
        <f t="shared" si="9"/>
        <v>0</v>
      </c>
      <c r="G22" s="673">
        <f t="shared" si="9"/>
        <v>0</v>
      </c>
      <c r="H22" s="673">
        <f t="shared" si="9"/>
        <v>0</v>
      </c>
      <c r="I22" s="673">
        <f t="shared" si="9"/>
        <v>0</v>
      </c>
      <c r="J22" s="675"/>
      <c r="K22" s="675">
        <f t="shared" si="9"/>
        <v>0</v>
      </c>
      <c r="L22" s="675">
        <f t="shared" si="9"/>
        <v>0</v>
      </c>
      <c r="M22" s="676">
        <f t="shared" si="9"/>
        <v>0</v>
      </c>
      <c r="N22" s="676">
        <f t="shared" si="9"/>
        <v>0</v>
      </c>
      <c r="O22" s="711"/>
      <c r="P22" s="672">
        <f t="shared" si="9"/>
        <v>0</v>
      </c>
      <c r="Q22" s="676">
        <f t="shared" si="7"/>
        <v>0</v>
      </c>
    </row>
    <row r="23" spans="1:17" s="129" customFormat="1" ht="12.75" customHeight="1" x14ac:dyDescent="0.25">
      <c r="A23" s="349">
        <f t="shared" si="2"/>
        <v>17</v>
      </c>
      <c r="B23" s="224"/>
      <c r="C23" s="370" t="s">
        <v>613</v>
      </c>
      <c r="D23" s="716"/>
      <c r="E23" s="717"/>
      <c r="F23" s="717"/>
      <c r="G23" s="717"/>
      <c r="H23" s="678">
        <f>+D23+F23</f>
        <v>0</v>
      </c>
      <c r="I23" s="678">
        <f>+E23+G23</f>
        <v>0</v>
      </c>
      <c r="J23" s="716"/>
      <c r="K23" s="716"/>
      <c r="L23" s="716"/>
      <c r="M23" s="681">
        <f>+H23-I23</f>
        <v>0</v>
      </c>
      <c r="N23" s="681"/>
      <c r="O23" s="711"/>
      <c r="P23" s="718"/>
      <c r="Q23" s="681">
        <f t="shared" si="7"/>
        <v>0</v>
      </c>
    </row>
    <row r="24" spans="1:17" s="129" customFormat="1" ht="12.75" customHeight="1" x14ac:dyDescent="0.25">
      <c r="A24" s="391">
        <f t="shared" si="2"/>
        <v>18</v>
      </c>
      <c r="B24" s="850"/>
      <c r="C24" s="392" t="s">
        <v>612</v>
      </c>
      <c r="D24" s="673">
        <v>416</v>
      </c>
      <c r="E24" s="673">
        <v>416</v>
      </c>
      <c r="F24" s="673">
        <f t="shared" ref="F24:P24" si="10">+F25</f>
        <v>0</v>
      </c>
      <c r="G24" s="673">
        <f t="shared" si="10"/>
        <v>0</v>
      </c>
      <c r="H24" s="673">
        <f t="shared" si="10"/>
        <v>0</v>
      </c>
      <c r="I24" s="673">
        <f t="shared" si="10"/>
        <v>0</v>
      </c>
      <c r="J24" s="675"/>
      <c r="K24" s="675">
        <f t="shared" si="10"/>
        <v>0</v>
      </c>
      <c r="L24" s="675">
        <f t="shared" si="10"/>
        <v>0</v>
      </c>
      <c r="M24" s="676">
        <f t="shared" si="10"/>
        <v>0</v>
      </c>
      <c r="N24" s="676">
        <f t="shared" si="10"/>
        <v>0</v>
      </c>
      <c r="O24" s="711"/>
      <c r="P24" s="672">
        <f t="shared" si="10"/>
        <v>0</v>
      </c>
      <c r="Q24" s="676">
        <f t="shared" si="7"/>
        <v>0</v>
      </c>
    </row>
    <row r="25" spans="1:17" s="129" customFormat="1" ht="12.75" customHeight="1" x14ac:dyDescent="0.25">
      <c r="A25" s="349">
        <f t="shared" si="2"/>
        <v>19</v>
      </c>
      <c r="B25" s="224"/>
      <c r="C25" s="370" t="s">
        <v>613</v>
      </c>
      <c r="D25" s="716"/>
      <c r="E25" s="717"/>
      <c r="F25" s="717"/>
      <c r="G25" s="717"/>
      <c r="H25" s="678">
        <f>+D25+F25</f>
        <v>0</v>
      </c>
      <c r="I25" s="678">
        <f>+E25+G25</f>
        <v>0</v>
      </c>
      <c r="J25" s="716"/>
      <c r="K25" s="716"/>
      <c r="L25" s="716"/>
      <c r="M25" s="681">
        <f>+H25-I25</f>
        <v>0</v>
      </c>
      <c r="N25" s="681"/>
      <c r="O25" s="711"/>
      <c r="P25" s="718"/>
      <c r="Q25" s="681">
        <f t="shared" si="7"/>
        <v>0</v>
      </c>
    </row>
    <row r="26" spans="1:17" s="129" customFormat="1" ht="12.75" customHeight="1" x14ac:dyDescent="0.25">
      <c r="A26" s="391">
        <f t="shared" si="2"/>
        <v>20</v>
      </c>
      <c r="B26" s="850"/>
      <c r="C26" s="392" t="s">
        <v>597</v>
      </c>
      <c r="D26" s="673">
        <v>0</v>
      </c>
      <c r="E26" s="673">
        <v>0</v>
      </c>
      <c r="F26" s="673">
        <f t="shared" ref="F26:P26" si="11">+F27</f>
        <v>0</v>
      </c>
      <c r="G26" s="673">
        <f t="shared" si="11"/>
        <v>0</v>
      </c>
      <c r="H26" s="673">
        <v>97</v>
      </c>
      <c r="I26" s="673">
        <v>97</v>
      </c>
      <c r="J26" s="675"/>
      <c r="K26" s="675">
        <f t="shared" si="11"/>
        <v>0</v>
      </c>
      <c r="L26" s="675">
        <f t="shared" si="11"/>
        <v>0</v>
      </c>
      <c r="M26" s="676"/>
      <c r="N26" s="676">
        <f t="shared" si="11"/>
        <v>0</v>
      </c>
      <c r="O26" s="711"/>
      <c r="P26" s="672">
        <f t="shared" si="11"/>
        <v>0</v>
      </c>
      <c r="Q26" s="676">
        <f t="shared" si="7"/>
        <v>97</v>
      </c>
    </row>
    <row r="27" spans="1:17" s="129" customFormat="1" ht="12.75" customHeight="1" x14ac:dyDescent="0.25">
      <c r="A27" s="349">
        <f t="shared" si="2"/>
        <v>21</v>
      </c>
      <c r="B27" s="224"/>
      <c r="C27" s="370" t="s">
        <v>613</v>
      </c>
      <c r="D27" s="719"/>
      <c r="E27" s="720" t="s">
        <v>663</v>
      </c>
      <c r="F27" s="720"/>
      <c r="G27" s="720"/>
      <c r="H27" s="678">
        <f>+D27+F27</f>
        <v>0</v>
      </c>
      <c r="I27" s="678">
        <v>0</v>
      </c>
      <c r="J27" s="719"/>
      <c r="K27" s="719"/>
      <c r="L27" s="719"/>
      <c r="M27" s="681"/>
      <c r="N27" s="681"/>
      <c r="O27" s="711"/>
      <c r="P27" s="721"/>
      <c r="Q27" s="681">
        <f t="shared" si="7"/>
        <v>0</v>
      </c>
    </row>
    <row r="28" spans="1:17" s="131" customFormat="1" ht="12.75" customHeight="1" x14ac:dyDescent="0.25">
      <c r="A28" s="348">
        <f t="shared" si="2"/>
        <v>22</v>
      </c>
      <c r="B28" s="766">
        <v>26</v>
      </c>
      <c r="C28" s="371" t="s">
        <v>306</v>
      </c>
      <c r="D28" s="688">
        <f>+D29</f>
        <v>0</v>
      </c>
      <c r="E28" s="689">
        <f t="shared" ref="E28:P29" si="12">+E29</f>
        <v>0</v>
      </c>
      <c r="F28" s="689">
        <f t="shared" si="12"/>
        <v>0</v>
      </c>
      <c r="G28" s="689">
        <f t="shared" si="12"/>
        <v>0</v>
      </c>
      <c r="H28" s="689">
        <f>+D28+F28</f>
        <v>0</v>
      </c>
      <c r="I28" s="689">
        <f>+E28+G28</f>
        <v>0</v>
      </c>
      <c r="J28" s="691"/>
      <c r="K28" s="691">
        <f>+K29</f>
        <v>0</v>
      </c>
      <c r="L28" s="691">
        <f>+L29</f>
        <v>0</v>
      </c>
      <c r="M28" s="692">
        <f>+H28-I28</f>
        <v>0</v>
      </c>
      <c r="N28" s="692">
        <f>+N29</f>
        <v>0</v>
      </c>
      <c r="O28" s="711"/>
      <c r="P28" s="688">
        <f>+P29</f>
        <v>0</v>
      </c>
      <c r="Q28" s="692">
        <f>I28+P28</f>
        <v>0</v>
      </c>
    </row>
    <row r="29" spans="1:17" s="129" customFormat="1" ht="12.75" customHeight="1" x14ac:dyDescent="0.25">
      <c r="A29" s="364">
        <f t="shared" si="2"/>
        <v>23</v>
      </c>
      <c r="B29" s="847"/>
      <c r="C29" s="382" t="s">
        <v>377</v>
      </c>
      <c r="D29" s="673">
        <f>+D30</f>
        <v>0</v>
      </c>
      <c r="E29" s="673">
        <f t="shared" si="12"/>
        <v>0</v>
      </c>
      <c r="F29" s="673">
        <f t="shared" si="12"/>
        <v>0</v>
      </c>
      <c r="G29" s="673">
        <f t="shared" si="12"/>
        <v>0</v>
      </c>
      <c r="H29" s="673">
        <f t="shared" si="12"/>
        <v>0</v>
      </c>
      <c r="I29" s="673">
        <f t="shared" si="12"/>
        <v>0</v>
      </c>
      <c r="J29" s="675"/>
      <c r="K29" s="675">
        <f t="shared" si="12"/>
        <v>0</v>
      </c>
      <c r="L29" s="675">
        <f t="shared" si="12"/>
        <v>0</v>
      </c>
      <c r="M29" s="676">
        <f t="shared" si="12"/>
        <v>0</v>
      </c>
      <c r="N29" s="676">
        <f t="shared" si="12"/>
        <v>0</v>
      </c>
      <c r="O29" s="711"/>
      <c r="P29" s="672">
        <f t="shared" si="12"/>
        <v>0</v>
      </c>
      <c r="Q29" s="676">
        <f t="shared" si="7"/>
        <v>0</v>
      </c>
    </row>
    <row r="30" spans="1:17" s="129" customFormat="1" ht="12.75" customHeight="1" x14ac:dyDescent="0.25">
      <c r="A30" s="349">
        <f t="shared" si="2"/>
        <v>24</v>
      </c>
      <c r="B30" s="224"/>
      <c r="C30" s="370" t="s">
        <v>613</v>
      </c>
      <c r="D30" s="719"/>
      <c r="E30" s="720"/>
      <c r="F30" s="720"/>
      <c r="G30" s="720"/>
      <c r="H30" s="678">
        <f>+D30+F30</f>
        <v>0</v>
      </c>
      <c r="I30" s="678">
        <f>+E30+G30</f>
        <v>0</v>
      </c>
      <c r="J30" s="719"/>
      <c r="K30" s="719"/>
      <c r="L30" s="719"/>
      <c r="M30" s="681">
        <f>+H30-I30</f>
        <v>0</v>
      </c>
      <c r="N30" s="681"/>
      <c r="O30" s="711"/>
      <c r="P30" s="721"/>
      <c r="Q30" s="681">
        <f t="shared" si="7"/>
        <v>0</v>
      </c>
    </row>
    <row r="31" spans="1:17" s="131" customFormat="1" ht="13.5" customHeight="1" x14ac:dyDescent="0.25">
      <c r="A31" s="348">
        <f t="shared" si="2"/>
        <v>25</v>
      </c>
      <c r="B31" s="766">
        <v>29</v>
      </c>
      <c r="C31" s="371" t="s">
        <v>321</v>
      </c>
      <c r="D31" s="688">
        <f>+D32</f>
        <v>0</v>
      </c>
      <c r="E31" s="689">
        <f t="shared" ref="E31:P32" si="13">+E32</f>
        <v>0</v>
      </c>
      <c r="F31" s="689">
        <f t="shared" si="13"/>
        <v>0</v>
      </c>
      <c r="G31" s="689">
        <f t="shared" si="13"/>
        <v>0</v>
      </c>
      <c r="H31" s="689">
        <f>+D31+F31</f>
        <v>0</v>
      </c>
      <c r="I31" s="689">
        <f>+E31+G31</f>
        <v>0</v>
      </c>
      <c r="J31" s="691"/>
      <c r="K31" s="691">
        <f>+K32</f>
        <v>0</v>
      </c>
      <c r="L31" s="691">
        <f>+L32</f>
        <v>0</v>
      </c>
      <c r="M31" s="692">
        <f>+H31-I31</f>
        <v>0</v>
      </c>
      <c r="N31" s="692">
        <f>+N32</f>
        <v>0</v>
      </c>
      <c r="O31" s="711"/>
      <c r="P31" s="688">
        <f>+P32</f>
        <v>0</v>
      </c>
      <c r="Q31" s="692">
        <f>I31+P31</f>
        <v>0</v>
      </c>
    </row>
    <row r="32" spans="1:17" s="129" customFormat="1" ht="12.75" customHeight="1" x14ac:dyDescent="0.25">
      <c r="A32" s="391">
        <f t="shared" si="2"/>
        <v>26</v>
      </c>
      <c r="B32" s="850"/>
      <c r="C32" s="392" t="s">
        <v>385</v>
      </c>
      <c r="D32" s="673">
        <f>+D33</f>
        <v>0</v>
      </c>
      <c r="E32" s="673">
        <f t="shared" si="13"/>
        <v>0</v>
      </c>
      <c r="F32" s="673">
        <f t="shared" si="13"/>
        <v>0</v>
      </c>
      <c r="G32" s="673">
        <f t="shared" si="13"/>
        <v>0</v>
      </c>
      <c r="H32" s="673">
        <f t="shared" si="13"/>
        <v>0</v>
      </c>
      <c r="I32" s="673">
        <f t="shared" si="13"/>
        <v>0</v>
      </c>
      <c r="J32" s="675"/>
      <c r="K32" s="675">
        <f t="shared" si="13"/>
        <v>0</v>
      </c>
      <c r="L32" s="675">
        <f t="shared" si="13"/>
        <v>0</v>
      </c>
      <c r="M32" s="676">
        <f t="shared" si="13"/>
        <v>0</v>
      </c>
      <c r="N32" s="676">
        <f t="shared" si="13"/>
        <v>0</v>
      </c>
      <c r="O32" s="711"/>
      <c r="P32" s="672">
        <f t="shared" si="13"/>
        <v>0</v>
      </c>
      <c r="Q32" s="676">
        <f t="shared" si="7"/>
        <v>0</v>
      </c>
    </row>
    <row r="33" spans="1:17" s="129" customFormat="1" ht="12.75" customHeight="1" thickBot="1" x14ac:dyDescent="0.3">
      <c r="A33" s="349">
        <f t="shared" si="2"/>
        <v>27</v>
      </c>
      <c r="B33" s="224"/>
      <c r="C33" s="370" t="s">
        <v>613</v>
      </c>
      <c r="D33" s="716"/>
      <c r="E33" s="717"/>
      <c r="F33" s="717"/>
      <c r="G33" s="717"/>
      <c r="H33" s="678">
        <f>+D33+F33</f>
        <v>0</v>
      </c>
      <c r="I33" s="678">
        <f>+E33+G33</f>
        <v>0</v>
      </c>
      <c r="J33" s="716"/>
      <c r="K33" s="716"/>
      <c r="L33" s="716"/>
      <c r="M33" s="681">
        <f>+H33-I33</f>
        <v>0</v>
      </c>
      <c r="N33" s="681"/>
      <c r="O33" s="711"/>
      <c r="P33" s="718"/>
      <c r="Q33" s="681">
        <f t="shared" si="7"/>
        <v>0</v>
      </c>
    </row>
    <row r="34" spans="1:17" s="129" customFormat="1" ht="13.5" customHeight="1" thickBot="1" x14ac:dyDescent="0.3">
      <c r="A34" s="366">
        <f t="shared" si="2"/>
        <v>28</v>
      </c>
      <c r="B34" s="851"/>
      <c r="C34" s="372" t="s">
        <v>269</v>
      </c>
      <c r="D34" s="722">
        <f t="shared" ref="D34:I34" si="14">+D7+D21+D28+D31</f>
        <v>13711</v>
      </c>
      <c r="E34" s="723">
        <f t="shared" si="14"/>
        <v>13711</v>
      </c>
      <c r="F34" s="723">
        <f t="shared" si="14"/>
        <v>0</v>
      </c>
      <c r="G34" s="723">
        <f t="shared" si="14"/>
        <v>0</v>
      </c>
      <c r="H34" s="723">
        <f t="shared" si="14"/>
        <v>13711</v>
      </c>
      <c r="I34" s="723">
        <f t="shared" si="14"/>
        <v>13711</v>
      </c>
      <c r="J34" s="724"/>
      <c r="K34" s="724">
        <f>+K7+K21+K28+K31</f>
        <v>0</v>
      </c>
      <c r="L34" s="724">
        <f>+L7+L21+L28+L31</f>
        <v>4</v>
      </c>
      <c r="M34" s="725">
        <f>+M7+M21+M28+M31</f>
        <v>0</v>
      </c>
      <c r="N34" s="725">
        <f>+N7+N21+N28+N31</f>
        <v>0</v>
      </c>
      <c r="O34" s="726"/>
      <c r="P34" s="722">
        <f>+P7+P21+P28+P31</f>
        <v>0</v>
      </c>
      <c r="Q34" s="725">
        <f>+Q7+Q21+Q28+Q31</f>
        <v>13711</v>
      </c>
    </row>
    <row r="35" spans="1:17" s="363" customFormat="1" ht="13.5" customHeight="1" x14ac:dyDescent="0.25">
      <c r="A35" s="361"/>
      <c r="B35" s="361"/>
      <c r="C35" s="362"/>
      <c r="D35" s="346"/>
      <c r="E35" s="346"/>
      <c r="F35" s="346"/>
      <c r="G35" s="346"/>
      <c r="H35" s="346"/>
      <c r="I35" s="346"/>
      <c r="J35" s="346"/>
      <c r="K35" s="346"/>
      <c r="L35" s="346"/>
      <c r="M35" s="346"/>
      <c r="N35" s="346"/>
      <c r="O35" s="346"/>
      <c r="P35" s="346"/>
      <c r="Q35" s="346"/>
    </row>
    <row r="36" spans="1:17" ht="22.5" customHeight="1" x14ac:dyDescent="0.25">
      <c r="A36" s="129" t="s">
        <v>210</v>
      </c>
      <c r="B36" s="129"/>
      <c r="O36" s="345"/>
    </row>
    <row r="37" spans="1:17" ht="56.25" customHeight="1" x14ac:dyDescent="0.25">
      <c r="A37" s="1024" t="s">
        <v>646</v>
      </c>
      <c r="B37" s="1024"/>
      <c r="C37" s="1025"/>
      <c r="D37" s="1025"/>
      <c r="E37" s="1025"/>
      <c r="F37" s="1025"/>
      <c r="G37" s="1025"/>
      <c r="H37" s="1025"/>
      <c r="I37" s="1025"/>
      <c r="J37" s="1025"/>
      <c r="K37" s="1025"/>
      <c r="L37" s="1025"/>
      <c r="M37" s="1025"/>
      <c r="N37" s="1025"/>
      <c r="O37" s="1025"/>
      <c r="P37" s="1025"/>
      <c r="Q37" s="1025"/>
    </row>
    <row r="38" spans="1:17" ht="30" customHeight="1" x14ac:dyDescent="0.25">
      <c r="A38" s="1024" t="s">
        <v>598</v>
      </c>
      <c r="B38" s="1024"/>
      <c r="C38" s="1025"/>
      <c r="D38" s="1025"/>
      <c r="E38" s="1025"/>
      <c r="F38" s="1025"/>
      <c r="G38" s="1025"/>
      <c r="H38" s="1025"/>
      <c r="I38" s="1025"/>
      <c r="J38" s="1025"/>
      <c r="K38" s="1025"/>
      <c r="L38" s="1025"/>
      <c r="M38" s="1025"/>
      <c r="N38" s="1025"/>
      <c r="O38" s="1025"/>
      <c r="P38" s="1025"/>
      <c r="Q38" s="1025"/>
    </row>
    <row r="39" spans="1:17" ht="34.5" customHeight="1" x14ac:dyDescent="0.25">
      <c r="A39" s="1024" t="s">
        <v>599</v>
      </c>
      <c r="B39" s="1024"/>
      <c r="C39" s="1025"/>
      <c r="D39" s="1025"/>
      <c r="E39" s="1025"/>
      <c r="F39" s="1025"/>
      <c r="G39" s="1025"/>
      <c r="H39" s="1025"/>
      <c r="I39" s="1025"/>
      <c r="J39" s="1025"/>
      <c r="K39" s="1025"/>
      <c r="L39" s="1025"/>
      <c r="M39" s="1025"/>
      <c r="N39" s="1025"/>
      <c r="O39" s="1025"/>
      <c r="P39" s="1025"/>
      <c r="Q39" s="1025"/>
    </row>
    <row r="40" spans="1:17" ht="27.75" customHeight="1" x14ac:dyDescent="0.25">
      <c r="A40" s="1024" t="s">
        <v>334</v>
      </c>
      <c r="B40" s="1024"/>
      <c r="C40" s="1025"/>
      <c r="D40" s="1025"/>
      <c r="E40" s="1025"/>
      <c r="F40" s="1025"/>
      <c r="G40" s="1025"/>
      <c r="H40" s="1025"/>
      <c r="I40" s="1025"/>
      <c r="J40" s="1025"/>
      <c r="K40" s="1025"/>
      <c r="L40" s="1025"/>
      <c r="M40" s="1025"/>
      <c r="N40" s="1025"/>
      <c r="O40" s="1025"/>
      <c r="P40" s="1025"/>
      <c r="Q40" s="1025"/>
    </row>
    <row r="41" spans="1:17" x14ac:dyDescent="0.25">
      <c r="A41" s="1024" t="s">
        <v>600</v>
      </c>
      <c r="B41" s="1024"/>
      <c r="C41" s="1025"/>
      <c r="D41" s="1025"/>
      <c r="E41" s="1025"/>
      <c r="F41" s="1025"/>
      <c r="G41" s="1025"/>
      <c r="H41" s="1025"/>
      <c r="I41" s="1025"/>
      <c r="J41" s="1025"/>
      <c r="K41" s="1025"/>
      <c r="L41" s="1025"/>
      <c r="M41" s="1025"/>
      <c r="N41" s="1025"/>
      <c r="O41" s="1025"/>
      <c r="P41" s="1025"/>
      <c r="Q41" s="1025"/>
    </row>
    <row r="42" spans="1:17" ht="26.25" customHeight="1" x14ac:dyDescent="0.25">
      <c r="A42" s="1024" t="s">
        <v>395</v>
      </c>
      <c r="B42" s="1024"/>
      <c r="C42" s="1025"/>
      <c r="D42" s="1025"/>
      <c r="E42" s="1025"/>
      <c r="F42" s="1025"/>
      <c r="G42" s="1025"/>
      <c r="H42" s="1025"/>
      <c r="I42" s="1025"/>
      <c r="J42" s="1025"/>
      <c r="K42" s="1025"/>
      <c r="L42" s="1025"/>
      <c r="M42" s="1025"/>
      <c r="N42" s="1025"/>
      <c r="O42" s="1025"/>
      <c r="P42" s="1025"/>
      <c r="Q42" s="1025"/>
    </row>
    <row r="43" spans="1:17" ht="18.75" customHeight="1" x14ac:dyDescent="0.25">
      <c r="A43" s="1024" t="s">
        <v>631</v>
      </c>
      <c r="B43" s="1024"/>
      <c r="C43" s="1024"/>
      <c r="D43" s="1024"/>
      <c r="E43" s="1024"/>
      <c r="F43" s="1024"/>
      <c r="G43" s="1024"/>
      <c r="H43" s="1024"/>
      <c r="I43" s="1024"/>
      <c r="J43" s="1024"/>
      <c r="K43" s="1024"/>
      <c r="L43" s="1024"/>
      <c r="M43" s="1024"/>
      <c r="N43" s="1024"/>
      <c r="O43" s="1024"/>
      <c r="P43" s="1024"/>
      <c r="Q43" s="1024"/>
    </row>
    <row r="44" spans="1:17" ht="30.75" customHeight="1" x14ac:dyDescent="0.25">
      <c r="A44" s="1024" t="s">
        <v>632</v>
      </c>
      <c r="B44" s="1024"/>
      <c r="C44" s="1024"/>
      <c r="D44" s="1024"/>
      <c r="E44" s="1024"/>
      <c r="F44" s="1024"/>
      <c r="G44" s="1024"/>
      <c r="H44" s="1024"/>
      <c r="I44" s="1024"/>
      <c r="J44" s="1024"/>
      <c r="K44" s="1024"/>
      <c r="L44" s="1024"/>
      <c r="M44" s="1024"/>
      <c r="N44" s="1024"/>
      <c r="O44" s="1024"/>
      <c r="P44" s="1024"/>
      <c r="Q44" s="1024"/>
    </row>
    <row r="45" spans="1:17" ht="19.5" customHeight="1" x14ac:dyDescent="0.25">
      <c r="A45" s="1024" t="s">
        <v>627</v>
      </c>
      <c r="B45" s="1024"/>
      <c r="C45" s="1025"/>
      <c r="D45" s="1025"/>
      <c r="E45" s="1025"/>
      <c r="F45" s="1025"/>
      <c r="G45" s="1025"/>
      <c r="H45" s="1025"/>
      <c r="I45" s="1025"/>
      <c r="J45" s="1025"/>
      <c r="K45" s="1025"/>
      <c r="L45" s="1025"/>
      <c r="M45" s="1025"/>
      <c r="N45" s="1025"/>
      <c r="O45" s="1025"/>
      <c r="P45" s="1025"/>
      <c r="Q45" s="1025"/>
    </row>
    <row r="46" spans="1:17" s="129" customFormat="1" ht="12.75" x14ac:dyDescent="0.25">
      <c r="A46" s="1024" t="s">
        <v>628</v>
      </c>
      <c r="B46" s="1024"/>
      <c r="C46" s="1024"/>
      <c r="D46" s="1024"/>
      <c r="E46" s="1024"/>
      <c r="F46" s="1024"/>
      <c r="G46" s="1024"/>
      <c r="H46" s="1024"/>
      <c r="I46" s="1024"/>
      <c r="J46" s="1024"/>
      <c r="K46" s="1024"/>
      <c r="L46" s="1024"/>
      <c r="M46" s="1024"/>
      <c r="N46" s="1024"/>
      <c r="O46" s="1024"/>
      <c r="P46" s="1024"/>
      <c r="Q46" s="1024"/>
    </row>
    <row r="47" spans="1:17" s="129" customFormat="1" ht="12.75" x14ac:dyDescent="0.25">
      <c r="O47" s="365"/>
    </row>
    <row r="48" spans="1:17" s="129" customFormat="1" ht="12.75" x14ac:dyDescent="0.25">
      <c r="O48" s="365"/>
    </row>
    <row r="49" spans="1:17" x14ac:dyDescent="0.25">
      <c r="A49" s="129"/>
      <c r="B49" s="129"/>
      <c r="C49" s="129"/>
      <c r="D49" s="129"/>
      <c r="E49" s="129"/>
      <c r="F49" s="129"/>
      <c r="G49" s="129"/>
      <c r="H49" s="129"/>
      <c r="I49" s="129"/>
      <c r="J49" s="129"/>
      <c r="K49" s="129"/>
      <c r="L49" s="129"/>
      <c r="M49" s="129"/>
      <c r="N49" s="129"/>
      <c r="O49" s="365"/>
      <c r="P49" s="129"/>
      <c r="Q49" s="129"/>
    </row>
    <row r="50" spans="1:17" x14ac:dyDescent="0.25">
      <c r="A50" s="380"/>
      <c r="B50" s="380"/>
    </row>
  </sheetData>
  <mergeCells count="23">
    <mergeCell ref="F4:G4"/>
    <mergeCell ref="H4:I4"/>
    <mergeCell ref="B4:B6"/>
    <mergeCell ref="A44:Q44"/>
    <mergeCell ref="P4:P5"/>
    <mergeCell ref="Q4:Q5"/>
    <mergeCell ref="A37:Q37"/>
    <mergeCell ref="A4:A6"/>
    <mergeCell ref="K4:K5"/>
    <mergeCell ref="L4:L5"/>
    <mergeCell ref="M4:M5"/>
    <mergeCell ref="N4:N5"/>
    <mergeCell ref="J4:J5"/>
    <mergeCell ref="C4:C6"/>
    <mergeCell ref="D4:E4"/>
    <mergeCell ref="A46:Q46"/>
    <mergeCell ref="A38:Q38"/>
    <mergeCell ref="A39:Q39"/>
    <mergeCell ref="A40:Q40"/>
    <mergeCell ref="A41:Q41"/>
    <mergeCell ref="A42:Q42"/>
    <mergeCell ref="A45:Q45"/>
    <mergeCell ref="A43:Q43"/>
  </mergeCells>
  <pageMargins left="0.7" right="0.7" top="0.78740157499999996" bottom="0.78740157499999996" header="0.3" footer="0.3"/>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T23"/>
  <sheetViews>
    <sheetView zoomScaleNormal="100" workbookViewId="0">
      <selection activeCell="C2" sqref="C2"/>
    </sheetView>
  </sheetViews>
  <sheetFormatPr defaultColWidth="11.85546875" defaultRowHeight="12.75" x14ac:dyDescent="0.25"/>
  <cols>
    <col min="1" max="2" width="4.28515625" style="332" customWidth="1"/>
    <col min="3" max="3" width="11.85546875" style="332" customWidth="1"/>
    <col min="4" max="4" width="26.28515625" style="332" customWidth="1"/>
    <col min="5" max="5" width="12.140625" style="332" customWidth="1"/>
    <col min="6" max="6" width="10.7109375" style="332" customWidth="1"/>
    <col min="7" max="7" width="11.5703125" style="332" customWidth="1"/>
    <col min="8" max="8" width="10.7109375" style="332" customWidth="1"/>
    <col min="9" max="9" width="11.7109375" style="332" customWidth="1"/>
    <col min="10" max="10" width="10.7109375" style="332" customWidth="1"/>
    <col min="11" max="11" width="12.5703125" style="332" customWidth="1"/>
    <col min="12" max="12" width="2.28515625" style="332" customWidth="1"/>
    <col min="13" max="13" width="10.7109375" style="332" customWidth="1"/>
    <col min="14" max="14" width="14" style="332" customWidth="1"/>
    <col min="15" max="15" width="10.7109375" style="332" customWidth="1"/>
    <col min="16" max="16" width="8.85546875" style="332" customWidth="1"/>
    <col min="17" max="254" width="9.140625" style="332" customWidth="1"/>
    <col min="255" max="255" width="3.28515625" style="332" customWidth="1"/>
    <col min="256" max="16384" width="11.85546875" style="332"/>
  </cols>
  <sheetData>
    <row r="1" spans="1:20" s="18" customFormat="1" ht="15.75" x14ac:dyDescent="0.25">
      <c r="A1" s="329" t="s">
        <v>445</v>
      </c>
      <c r="B1" s="329"/>
      <c r="D1" s="17"/>
      <c r="E1" s="17"/>
      <c r="F1" s="17"/>
      <c r="G1" s="17"/>
      <c r="H1" s="17"/>
      <c r="I1" s="330"/>
      <c r="J1" s="17"/>
      <c r="K1" s="17"/>
      <c r="L1" s="331"/>
      <c r="M1" s="17"/>
      <c r="N1" s="17"/>
      <c r="O1" s="17"/>
      <c r="Q1" s="17"/>
      <c r="R1" s="17"/>
      <c r="S1" s="17"/>
      <c r="T1" s="17"/>
    </row>
    <row r="2" spans="1:20" ht="13.5" thickBot="1" x14ac:dyDescent="0.3">
      <c r="C2" s="333" t="s">
        <v>662</v>
      </c>
      <c r="D2" s="333"/>
      <c r="E2" s="334"/>
      <c r="F2" s="334"/>
      <c r="G2" s="333"/>
      <c r="H2" s="333"/>
      <c r="I2" s="333"/>
      <c r="J2" s="333"/>
      <c r="L2" s="331"/>
      <c r="M2" s="333"/>
      <c r="N2" s="333"/>
      <c r="O2" s="335" t="s">
        <v>91</v>
      </c>
      <c r="P2" s="333"/>
      <c r="Q2" s="333"/>
      <c r="R2" s="333"/>
      <c r="S2" s="333"/>
      <c r="T2" s="333"/>
    </row>
    <row r="3" spans="1:20" ht="27" customHeight="1" x14ac:dyDescent="0.25">
      <c r="A3" s="1048" t="s">
        <v>71</v>
      </c>
      <c r="B3" s="1019" t="s">
        <v>644</v>
      </c>
      <c r="C3" s="1051" t="s">
        <v>174</v>
      </c>
      <c r="D3" s="1054" t="s">
        <v>280</v>
      </c>
      <c r="E3" s="1057" t="s">
        <v>303</v>
      </c>
      <c r="F3" s="1058"/>
      <c r="G3" s="1058" t="s">
        <v>264</v>
      </c>
      <c r="H3" s="1058"/>
      <c r="I3" s="1058" t="s">
        <v>281</v>
      </c>
      <c r="J3" s="1058"/>
      <c r="K3" s="1046" t="s">
        <v>270</v>
      </c>
      <c r="L3" s="331"/>
      <c r="M3" s="1059" t="s">
        <v>311</v>
      </c>
      <c r="N3" s="1061" t="s">
        <v>369</v>
      </c>
      <c r="O3" s="1063" t="s">
        <v>266</v>
      </c>
    </row>
    <row r="4" spans="1:20" ht="15" customHeight="1" x14ac:dyDescent="0.25">
      <c r="A4" s="1049"/>
      <c r="B4" s="1020"/>
      <c r="C4" s="1052"/>
      <c r="D4" s="1055"/>
      <c r="E4" s="336" t="s">
        <v>304</v>
      </c>
      <c r="F4" s="276" t="s">
        <v>217</v>
      </c>
      <c r="G4" s="336" t="s">
        <v>299</v>
      </c>
      <c r="H4" s="276" t="s">
        <v>217</v>
      </c>
      <c r="I4" s="336" t="s">
        <v>282</v>
      </c>
      <c r="J4" s="276" t="s">
        <v>217</v>
      </c>
      <c r="K4" s="1047"/>
      <c r="L4" s="331"/>
      <c r="M4" s="1060"/>
      <c r="N4" s="1062"/>
      <c r="O4" s="1064"/>
    </row>
    <row r="5" spans="1:20" ht="12.75" customHeight="1" thickBot="1" x14ac:dyDescent="0.3">
      <c r="A5" s="1050"/>
      <c r="B5" s="1021"/>
      <c r="C5" s="1053"/>
      <c r="D5" s="1056"/>
      <c r="E5" s="277" t="s">
        <v>145</v>
      </c>
      <c r="F5" s="278" t="s">
        <v>146</v>
      </c>
      <c r="G5" s="278" t="s">
        <v>147</v>
      </c>
      <c r="H5" s="278" t="s">
        <v>148</v>
      </c>
      <c r="I5" s="278" t="s">
        <v>214</v>
      </c>
      <c r="J5" s="278" t="s">
        <v>215</v>
      </c>
      <c r="K5" s="280" t="s">
        <v>267</v>
      </c>
      <c r="L5" s="331"/>
      <c r="M5" s="337" t="s">
        <v>152</v>
      </c>
      <c r="N5" s="279" t="s">
        <v>153</v>
      </c>
      <c r="O5" s="280" t="s">
        <v>283</v>
      </c>
    </row>
    <row r="6" spans="1:20" s="331" customFormat="1" ht="15.75" customHeight="1" x14ac:dyDescent="0.25">
      <c r="A6" s="339">
        <v>1</v>
      </c>
      <c r="B6" s="852"/>
      <c r="C6" s="416"/>
      <c r="D6" s="417"/>
      <c r="E6" s="696"/>
      <c r="F6" s="697"/>
      <c r="G6" s="697"/>
      <c r="H6" s="697"/>
      <c r="I6" s="698">
        <f>+E6+G6</f>
        <v>0</v>
      </c>
      <c r="J6" s="698">
        <f>+F6+H6</f>
        <v>0</v>
      </c>
      <c r="K6" s="699">
        <f>+I6-J6</f>
        <v>0</v>
      </c>
      <c r="L6" s="700"/>
      <c r="M6" s="701"/>
      <c r="N6" s="702"/>
      <c r="O6" s="699">
        <f t="shared" ref="O6:O13" si="0">+J6+M6+N6</f>
        <v>0</v>
      </c>
    </row>
    <row r="7" spans="1:20" ht="15.75" customHeight="1" x14ac:dyDescent="0.25">
      <c r="A7" s="340">
        <f t="shared" ref="A7:A12" si="1">+A6+1</f>
        <v>2</v>
      </c>
      <c r="B7" s="853"/>
      <c r="C7" s="418"/>
      <c r="D7" s="419"/>
      <c r="E7" s="703"/>
      <c r="F7" s="704"/>
      <c r="G7" s="704"/>
      <c r="H7" s="704"/>
      <c r="I7" s="678">
        <f t="shared" ref="I7:J13" si="2">+E7+G7</f>
        <v>0</v>
      </c>
      <c r="J7" s="678">
        <f t="shared" si="2"/>
        <v>0</v>
      </c>
      <c r="K7" s="681">
        <f t="shared" ref="K7:K13" si="3">+I7-J7</f>
        <v>0</v>
      </c>
      <c r="L7" s="705"/>
      <c r="M7" s="703"/>
      <c r="N7" s="704"/>
      <c r="O7" s="681">
        <f t="shared" si="0"/>
        <v>0</v>
      </c>
    </row>
    <row r="8" spans="1:20" ht="15.75" customHeight="1" x14ac:dyDescent="0.25">
      <c r="A8" s="340">
        <f t="shared" si="1"/>
        <v>3</v>
      </c>
      <c r="B8" s="854"/>
      <c r="C8" s="420"/>
      <c r="D8" s="421"/>
      <c r="E8" s="703"/>
      <c r="F8" s="704"/>
      <c r="G8" s="704"/>
      <c r="H8" s="704"/>
      <c r="I8" s="678">
        <f t="shared" si="2"/>
        <v>0</v>
      </c>
      <c r="J8" s="678">
        <f t="shared" si="2"/>
        <v>0</v>
      </c>
      <c r="K8" s="681">
        <f t="shared" si="3"/>
        <v>0</v>
      </c>
      <c r="L8" s="705"/>
      <c r="M8" s="703"/>
      <c r="N8" s="704"/>
      <c r="O8" s="681">
        <f t="shared" si="0"/>
        <v>0</v>
      </c>
    </row>
    <row r="9" spans="1:20" ht="15.75" customHeight="1" x14ac:dyDescent="0.25">
      <c r="A9" s="340">
        <f t="shared" si="1"/>
        <v>4</v>
      </c>
      <c r="B9" s="854"/>
      <c r="C9" s="420"/>
      <c r="D9" s="421"/>
      <c r="E9" s="703"/>
      <c r="F9" s="704"/>
      <c r="G9" s="704"/>
      <c r="H9" s="704"/>
      <c r="I9" s="678">
        <f t="shared" si="2"/>
        <v>0</v>
      </c>
      <c r="J9" s="678">
        <f t="shared" si="2"/>
        <v>0</v>
      </c>
      <c r="K9" s="681">
        <f t="shared" si="3"/>
        <v>0</v>
      </c>
      <c r="L9" s="705"/>
      <c r="M9" s="703"/>
      <c r="N9" s="704"/>
      <c r="O9" s="681">
        <f t="shared" si="0"/>
        <v>0</v>
      </c>
    </row>
    <row r="10" spans="1:20" ht="15.75" customHeight="1" x14ac:dyDescent="0.25">
      <c r="A10" s="340">
        <f t="shared" si="1"/>
        <v>5</v>
      </c>
      <c r="B10" s="853"/>
      <c r="C10" s="418"/>
      <c r="D10" s="419"/>
      <c r="E10" s="703"/>
      <c r="F10" s="704"/>
      <c r="G10" s="704"/>
      <c r="H10" s="704"/>
      <c r="I10" s="678">
        <f t="shared" si="2"/>
        <v>0</v>
      </c>
      <c r="J10" s="678">
        <f t="shared" si="2"/>
        <v>0</v>
      </c>
      <c r="K10" s="681">
        <f t="shared" si="3"/>
        <v>0</v>
      </c>
      <c r="L10" s="705"/>
      <c r="M10" s="703"/>
      <c r="N10" s="704"/>
      <c r="O10" s="681">
        <f t="shared" si="0"/>
        <v>0</v>
      </c>
    </row>
    <row r="11" spans="1:20" ht="15.75" customHeight="1" x14ac:dyDescent="0.25">
      <c r="A11" s="340">
        <f t="shared" si="1"/>
        <v>6</v>
      </c>
      <c r="B11" s="854"/>
      <c r="C11" s="420"/>
      <c r="D11" s="421"/>
      <c r="E11" s="703"/>
      <c r="F11" s="704"/>
      <c r="G11" s="704"/>
      <c r="H11" s="704"/>
      <c r="I11" s="678">
        <f t="shared" si="2"/>
        <v>0</v>
      </c>
      <c r="J11" s="678">
        <f t="shared" si="2"/>
        <v>0</v>
      </c>
      <c r="K11" s="681">
        <f t="shared" si="3"/>
        <v>0</v>
      </c>
      <c r="L11" s="705"/>
      <c r="M11" s="703"/>
      <c r="N11" s="704"/>
      <c r="O11" s="681">
        <f t="shared" si="0"/>
        <v>0</v>
      </c>
    </row>
    <row r="12" spans="1:20" ht="15.75" customHeight="1" x14ac:dyDescent="0.25">
      <c r="A12" s="340">
        <f t="shared" si="1"/>
        <v>7</v>
      </c>
      <c r="B12" s="854"/>
      <c r="C12" s="420"/>
      <c r="D12" s="421"/>
      <c r="E12" s="703"/>
      <c r="F12" s="704"/>
      <c r="G12" s="704"/>
      <c r="H12" s="704"/>
      <c r="I12" s="678">
        <f t="shared" si="2"/>
        <v>0</v>
      </c>
      <c r="J12" s="678">
        <f t="shared" si="2"/>
        <v>0</v>
      </c>
      <c r="K12" s="681">
        <f t="shared" si="3"/>
        <v>0</v>
      </c>
      <c r="L12" s="705"/>
      <c r="M12" s="703"/>
      <c r="N12" s="704"/>
      <c r="O12" s="681">
        <f t="shared" si="0"/>
        <v>0</v>
      </c>
    </row>
    <row r="13" spans="1:20" ht="15.75" customHeight="1" thickBot="1" x14ac:dyDescent="0.3">
      <c r="A13" s="410">
        <f>+A12+1</f>
        <v>8</v>
      </c>
      <c r="B13" s="855"/>
      <c r="C13" s="422"/>
      <c r="D13" s="423"/>
      <c r="E13" s="706"/>
      <c r="F13" s="707"/>
      <c r="G13" s="707"/>
      <c r="H13" s="707"/>
      <c r="I13" s="684">
        <f t="shared" si="2"/>
        <v>0</v>
      </c>
      <c r="J13" s="684">
        <f t="shared" si="2"/>
        <v>0</v>
      </c>
      <c r="K13" s="687">
        <f t="shared" si="3"/>
        <v>0</v>
      </c>
      <c r="L13" s="705"/>
      <c r="M13" s="708"/>
      <c r="N13" s="709"/>
      <c r="O13" s="687">
        <f t="shared" si="0"/>
        <v>0</v>
      </c>
    </row>
    <row r="14" spans="1:20" s="342" customFormat="1" ht="16.5" customHeight="1" thickBot="1" x14ac:dyDescent="0.3">
      <c r="A14" s="341">
        <f>+A13+1</f>
        <v>9</v>
      </c>
      <c r="B14" s="856">
        <v>10</v>
      </c>
      <c r="C14" s="425" t="s">
        <v>329</v>
      </c>
      <c r="D14" s="424"/>
      <c r="E14" s="693">
        <f>SUM(E6:E13)</f>
        <v>0</v>
      </c>
      <c r="F14" s="694">
        <f t="shared" ref="F14:K14" si="4">SUM(F6:F13)</f>
        <v>0</v>
      </c>
      <c r="G14" s="694">
        <f t="shared" si="4"/>
        <v>0</v>
      </c>
      <c r="H14" s="694">
        <f t="shared" si="4"/>
        <v>0</v>
      </c>
      <c r="I14" s="694">
        <f t="shared" si="4"/>
        <v>0</v>
      </c>
      <c r="J14" s="694">
        <f t="shared" si="4"/>
        <v>0</v>
      </c>
      <c r="K14" s="695">
        <f t="shared" si="4"/>
        <v>0</v>
      </c>
      <c r="L14" s="710"/>
      <c r="M14" s="693">
        <f>SUM(M6:M13)</f>
        <v>0</v>
      </c>
      <c r="N14" s="694">
        <f>SUM(N6:N13)</f>
        <v>0</v>
      </c>
      <c r="O14" s="695">
        <f>SUM(O6:O13)</f>
        <v>0</v>
      </c>
    </row>
    <row r="15" spans="1:20" s="389" customFormat="1" ht="15" x14ac:dyDescent="0.25">
      <c r="A15" s="385"/>
      <c r="B15" s="385"/>
      <c r="C15" s="386"/>
      <c r="D15" s="386"/>
      <c r="E15" s="387"/>
      <c r="F15" s="387"/>
      <c r="G15" s="387"/>
      <c r="H15" s="387"/>
      <c r="I15" s="387"/>
      <c r="J15" s="387"/>
      <c r="K15" s="387"/>
      <c r="L15" s="388"/>
      <c r="M15" s="387"/>
      <c r="N15" s="387"/>
      <c r="O15" s="387"/>
    </row>
    <row r="16" spans="1:20" ht="18" customHeight="1" x14ac:dyDescent="0.25">
      <c r="A16" s="148" t="s">
        <v>183</v>
      </c>
      <c r="B16" s="148"/>
    </row>
    <row r="17" spans="1:15" ht="30" customHeight="1" x14ac:dyDescent="0.25">
      <c r="A17" s="1045" t="s">
        <v>610</v>
      </c>
      <c r="B17" s="1045"/>
      <c r="C17" s="1045"/>
      <c r="D17" s="1045"/>
      <c r="E17" s="1045"/>
      <c r="F17" s="1045"/>
      <c r="G17" s="1045"/>
      <c r="H17" s="1045"/>
      <c r="I17" s="1045"/>
      <c r="J17" s="1045"/>
      <c r="K17" s="1045"/>
      <c r="L17" s="1045"/>
      <c r="M17" s="1045"/>
      <c r="N17" s="1045"/>
      <c r="O17" s="1045"/>
    </row>
    <row r="18" spans="1:15" ht="14.25" customHeight="1" x14ac:dyDescent="0.25">
      <c r="A18" s="1045" t="s">
        <v>446</v>
      </c>
      <c r="B18" s="1045"/>
      <c r="C18" s="1045"/>
      <c r="D18" s="1045"/>
      <c r="E18" s="1045"/>
      <c r="F18" s="1045"/>
      <c r="G18" s="1045"/>
      <c r="H18" s="1045"/>
      <c r="I18" s="1045"/>
      <c r="J18" s="1045"/>
      <c r="K18" s="1045"/>
      <c r="L18" s="1045"/>
      <c r="M18" s="1045"/>
      <c r="N18" s="1045"/>
      <c r="O18" s="1045"/>
    </row>
    <row r="19" spans="1:15" ht="28.5" customHeight="1" x14ac:dyDescent="0.25">
      <c r="A19" s="1045" t="s">
        <v>305</v>
      </c>
      <c r="B19" s="1045"/>
      <c r="C19" s="1045"/>
      <c r="D19" s="1045"/>
      <c r="E19" s="1045"/>
      <c r="F19" s="1045"/>
      <c r="G19" s="1045"/>
      <c r="H19" s="1045"/>
      <c r="I19" s="1045"/>
      <c r="J19" s="1045"/>
      <c r="K19" s="1045"/>
      <c r="L19" s="1045"/>
      <c r="M19" s="1045"/>
      <c r="N19" s="1045"/>
      <c r="O19" s="1045"/>
    </row>
    <row r="20" spans="1:15" x14ac:dyDescent="0.25">
      <c r="A20" s="1045" t="s">
        <v>312</v>
      </c>
      <c r="B20" s="1045"/>
      <c r="C20" s="1045"/>
      <c r="D20" s="1045"/>
      <c r="E20" s="1045"/>
      <c r="F20" s="1045"/>
      <c r="G20" s="1045"/>
      <c r="H20" s="1045"/>
      <c r="I20" s="1045"/>
      <c r="J20" s="1045"/>
      <c r="K20" s="1045"/>
      <c r="L20" s="1045"/>
      <c r="M20" s="1045"/>
      <c r="N20" s="1045"/>
      <c r="O20" s="1045"/>
    </row>
    <row r="21" spans="1:15" x14ac:dyDescent="0.25">
      <c r="A21" s="1045" t="s">
        <v>648</v>
      </c>
      <c r="B21" s="1045"/>
      <c r="C21" s="1045"/>
      <c r="D21" s="1045"/>
      <c r="E21" s="1045"/>
      <c r="F21" s="1045"/>
      <c r="G21" s="1045"/>
      <c r="H21" s="1045"/>
      <c r="I21" s="1045"/>
      <c r="J21" s="1045"/>
      <c r="K21" s="1045"/>
      <c r="L21" s="1045"/>
      <c r="M21" s="1045"/>
      <c r="N21" s="1045"/>
      <c r="O21" s="1045"/>
    </row>
    <row r="23" spans="1:15" x14ac:dyDescent="0.25">
      <c r="A23" s="332" t="s">
        <v>476</v>
      </c>
    </row>
  </sheetData>
  <sheetProtection insertRows="0" deleteRows="0"/>
  <customSheetViews>
    <customSheetView guid="{2AF6EA2A-E5C5-45EB-B6C4-875AD1E4E056}" fitToPage="1">
      <pageMargins left="0.19685039370078741" right="0.19685039370078741" top="0.98425196850393704" bottom="0.98425196850393704" header="0.51181102362204722" footer="0.51181102362204722"/>
      <printOptions horizontalCentered="1"/>
      <pageSetup paperSize="9" scale="89" orientation="landscape" cellComments="asDisplayed" r:id="rId1"/>
      <headerFooter alignWithMargins="0"/>
    </customSheetView>
  </customSheetViews>
  <mergeCells count="16">
    <mergeCell ref="A21:O21"/>
    <mergeCell ref="A18:O18"/>
    <mergeCell ref="A19:O19"/>
    <mergeCell ref="A20:O20"/>
    <mergeCell ref="K3:K4"/>
    <mergeCell ref="A3:A5"/>
    <mergeCell ref="C3:C5"/>
    <mergeCell ref="D3:D5"/>
    <mergeCell ref="E3:F3"/>
    <mergeCell ref="B3:B5"/>
    <mergeCell ref="G3:H3"/>
    <mergeCell ref="M3:M4"/>
    <mergeCell ref="N3:N4"/>
    <mergeCell ref="O3:O4"/>
    <mergeCell ref="I3:J3"/>
    <mergeCell ref="A17:O17"/>
  </mergeCells>
  <printOptions horizontalCentered="1"/>
  <pageMargins left="0.19685039370078741" right="0.19685039370078741" top="0.98425196850393704" bottom="0.98425196850393704" header="0.51181102362204722" footer="0.51181102362204722"/>
  <pageSetup paperSize="9" scale="87" orientation="landscape" cellComments="asDisplayed"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07F52"/>
    <pageSetUpPr fitToPage="1"/>
  </sheetPr>
  <dimension ref="A1:Q34"/>
  <sheetViews>
    <sheetView zoomScale="115" zoomScaleNormal="115" workbookViewId="0">
      <selection activeCell="E18" sqref="E18"/>
    </sheetView>
  </sheetViews>
  <sheetFormatPr defaultColWidth="9.42578125" defaultRowHeight="15" x14ac:dyDescent="0.25"/>
  <cols>
    <col min="1" max="2" width="4" style="125" customWidth="1"/>
    <col min="3" max="3" width="45.85546875" style="125" bestFit="1" customWidth="1"/>
    <col min="4" max="4" width="5.42578125" style="125" customWidth="1"/>
    <col min="5" max="5" width="12.42578125" style="125" customWidth="1"/>
    <col min="6" max="6" width="10.140625" style="125" customWidth="1"/>
    <col min="7" max="7" width="11" style="125" customWidth="1"/>
    <col min="8" max="8" width="9.7109375" style="125" customWidth="1"/>
    <col min="9" max="9" width="11.28515625" style="125" customWidth="1"/>
    <col min="10" max="10" width="9.42578125" style="125" customWidth="1"/>
    <col min="11" max="11" width="10.85546875" style="125" customWidth="1"/>
    <col min="12" max="12" width="10.7109375" style="125" customWidth="1"/>
    <col min="13" max="13" width="10.42578125" style="125" customWidth="1"/>
    <col min="14" max="14" width="10.85546875" style="125" customWidth="1"/>
    <col min="15" max="15" width="2.140625" style="125" customWidth="1"/>
    <col min="16" max="17" width="10.140625" style="125" customWidth="1"/>
    <col min="18" max="246" width="9.140625" style="125" customWidth="1"/>
    <col min="247" max="247" width="5.28515625" style="125" customWidth="1"/>
    <col min="248" max="248" width="5.42578125" style="125" customWidth="1"/>
    <col min="249" max="249" width="7.7109375" style="125" customWidth="1"/>
    <col min="250" max="250" width="39.42578125" style="125" customWidth="1"/>
    <col min="251" max="251" width="11.28515625" style="125" customWidth="1"/>
    <col min="252" max="16384" width="9.42578125" style="125"/>
  </cols>
  <sheetData>
    <row r="1" spans="1:17" ht="15.75" x14ac:dyDescent="0.25">
      <c r="A1" s="749" t="s">
        <v>447</v>
      </c>
      <c r="B1" s="749"/>
      <c r="C1" s="750"/>
      <c r="D1" s="130"/>
    </row>
    <row r="2" spans="1:17" ht="16.5" thickBot="1" x14ac:dyDescent="0.3">
      <c r="C2" s="130" t="s">
        <v>662</v>
      </c>
      <c r="Q2" s="344" t="s">
        <v>95</v>
      </c>
    </row>
    <row r="3" spans="1:17" s="129" customFormat="1" ht="50.25" customHeight="1" x14ac:dyDescent="0.25">
      <c r="A3" s="1076" t="s">
        <v>71</v>
      </c>
      <c r="B3" s="1019" t="s">
        <v>644</v>
      </c>
      <c r="C3" s="1079" t="s">
        <v>314</v>
      </c>
      <c r="D3" s="1069" t="s">
        <v>318</v>
      </c>
      <c r="E3" s="1057" t="s">
        <v>263</v>
      </c>
      <c r="F3" s="1058"/>
      <c r="G3" s="1058" t="s">
        <v>264</v>
      </c>
      <c r="H3" s="1058"/>
      <c r="I3" s="1058" t="s">
        <v>265</v>
      </c>
      <c r="J3" s="1082"/>
      <c r="K3" s="1067" t="s">
        <v>317</v>
      </c>
      <c r="L3" s="1072" t="s">
        <v>410</v>
      </c>
      <c r="M3" s="1061" t="s">
        <v>401</v>
      </c>
      <c r="N3" s="1046" t="s">
        <v>402</v>
      </c>
      <c r="O3" s="884"/>
      <c r="P3" s="1061" t="s">
        <v>370</v>
      </c>
      <c r="Q3" s="1065" t="s">
        <v>266</v>
      </c>
    </row>
    <row r="4" spans="1:17" s="129" customFormat="1" ht="15" customHeight="1" x14ac:dyDescent="0.25">
      <c r="A4" s="1077"/>
      <c r="B4" s="1020"/>
      <c r="C4" s="1080"/>
      <c r="D4" s="1070"/>
      <c r="E4" s="336" t="s">
        <v>315</v>
      </c>
      <c r="F4" s="276" t="s">
        <v>316</v>
      </c>
      <c r="G4" s="276" t="s">
        <v>212</v>
      </c>
      <c r="H4" s="276" t="s">
        <v>217</v>
      </c>
      <c r="I4" s="276" t="s">
        <v>212</v>
      </c>
      <c r="J4" s="373" t="s">
        <v>217</v>
      </c>
      <c r="K4" s="1068"/>
      <c r="L4" s="1073"/>
      <c r="M4" s="1062"/>
      <c r="N4" s="1047"/>
      <c r="O4" s="884"/>
      <c r="P4" s="1062"/>
      <c r="Q4" s="1066"/>
    </row>
    <row r="5" spans="1:17" s="129" customFormat="1" ht="17.25" customHeight="1" thickBot="1" x14ac:dyDescent="0.3">
      <c r="A5" s="1078"/>
      <c r="B5" s="1021"/>
      <c r="C5" s="1081"/>
      <c r="D5" s="1071"/>
      <c r="E5" s="277" t="s">
        <v>145</v>
      </c>
      <c r="F5" s="278" t="s">
        <v>146</v>
      </c>
      <c r="G5" s="278" t="s">
        <v>147</v>
      </c>
      <c r="H5" s="278" t="s">
        <v>148</v>
      </c>
      <c r="I5" s="278" t="s">
        <v>214</v>
      </c>
      <c r="J5" s="374" t="s">
        <v>215</v>
      </c>
      <c r="K5" s="367" t="s">
        <v>307</v>
      </c>
      <c r="L5" s="384" t="s">
        <v>313</v>
      </c>
      <c r="M5" s="279" t="s">
        <v>267</v>
      </c>
      <c r="N5" s="280" t="s">
        <v>152</v>
      </c>
      <c r="O5" s="884"/>
      <c r="P5" s="279" t="s">
        <v>153</v>
      </c>
      <c r="Q5" s="338" t="s">
        <v>388</v>
      </c>
    </row>
    <row r="6" spans="1:17" s="131" customFormat="1" ht="15.75" customHeight="1" x14ac:dyDescent="0.25">
      <c r="A6" s="396">
        <v>1</v>
      </c>
      <c r="B6" s="879">
        <v>5</v>
      </c>
      <c r="C6" s="883" t="s">
        <v>653</v>
      </c>
      <c r="D6" s="390"/>
      <c r="E6" s="863"/>
      <c r="F6" s="864"/>
      <c r="G6" s="864"/>
      <c r="H6" s="864"/>
      <c r="I6" s="864">
        <f>+E6+G6</f>
        <v>0</v>
      </c>
      <c r="J6" s="865">
        <f>+F6+H6</f>
        <v>0</v>
      </c>
      <c r="K6" s="866"/>
      <c r="L6" s="866"/>
      <c r="M6" s="864">
        <f t="shared" ref="M6:M20" si="0">+I6-J6</f>
        <v>0</v>
      </c>
      <c r="N6" s="867"/>
      <c r="O6" s="671"/>
      <c r="P6" s="864"/>
      <c r="Q6" s="867">
        <f>+J6+P6</f>
        <v>0</v>
      </c>
    </row>
    <row r="7" spans="1:17" s="131" customFormat="1" ht="15.75" customHeight="1" x14ac:dyDescent="0.25">
      <c r="A7" s="857">
        <f>A6+1</f>
        <v>2</v>
      </c>
      <c r="B7" s="768">
        <v>6</v>
      </c>
      <c r="C7" s="887" t="s">
        <v>654</v>
      </c>
      <c r="D7" s="868"/>
      <c r="E7" s="858">
        <v>7877</v>
      </c>
      <c r="F7" s="859">
        <v>7877</v>
      </c>
      <c r="G7" s="859"/>
      <c r="H7" s="859"/>
      <c r="I7" s="859">
        <f>+E7+G7</f>
        <v>7877</v>
      </c>
      <c r="J7" s="860">
        <f>+F7+H7</f>
        <v>7877</v>
      </c>
      <c r="K7" s="861"/>
      <c r="L7" s="861"/>
      <c r="M7" s="859">
        <f t="shared" si="0"/>
        <v>0</v>
      </c>
      <c r="N7" s="862"/>
      <c r="O7" s="671"/>
      <c r="P7" s="859"/>
      <c r="Q7" s="862">
        <f>+J7+P7</f>
        <v>7877</v>
      </c>
    </row>
    <row r="8" spans="1:17" s="131" customFormat="1" ht="15.75" customHeight="1" x14ac:dyDescent="0.25">
      <c r="A8" s="391">
        <f t="shared" ref="A8:A21" si="1">A7+1</f>
        <v>3</v>
      </c>
      <c r="B8" s="880"/>
      <c r="C8" s="756" t="s">
        <v>601</v>
      </c>
      <c r="D8" s="375"/>
      <c r="E8" s="672"/>
      <c r="F8" s="673"/>
      <c r="G8" s="673"/>
      <c r="H8" s="673"/>
      <c r="I8" s="673">
        <f t="shared" ref="I8:I20" si="2">+E8+G8</f>
        <v>0</v>
      </c>
      <c r="J8" s="674">
        <f t="shared" ref="J8:J20" si="3">+F8+H8</f>
        <v>0</v>
      </c>
      <c r="K8" s="675"/>
      <c r="L8" s="675"/>
      <c r="M8" s="673">
        <f t="shared" si="0"/>
        <v>0</v>
      </c>
      <c r="N8" s="676"/>
      <c r="O8" s="671"/>
      <c r="P8" s="673"/>
      <c r="Q8" s="676">
        <f t="shared" ref="Q8:Q20" si="4">+J8+P8</f>
        <v>0</v>
      </c>
    </row>
    <row r="9" spans="1:17" s="129" customFormat="1" ht="15.75" customHeight="1" x14ac:dyDescent="0.25">
      <c r="A9" s="349">
        <f t="shared" si="1"/>
        <v>4</v>
      </c>
      <c r="B9" s="767"/>
      <c r="C9" s="878" t="s">
        <v>602</v>
      </c>
      <c r="D9" s="376"/>
      <c r="E9" s="683"/>
      <c r="F9" s="684"/>
      <c r="G9" s="684"/>
      <c r="H9" s="684"/>
      <c r="I9" s="684">
        <f t="shared" si="2"/>
        <v>0</v>
      </c>
      <c r="J9" s="685">
        <f t="shared" si="3"/>
        <v>0</v>
      </c>
      <c r="K9" s="686"/>
      <c r="L9" s="686"/>
      <c r="M9" s="673">
        <f t="shared" si="0"/>
        <v>0</v>
      </c>
      <c r="N9" s="687"/>
      <c r="O9" s="682"/>
      <c r="P9" s="684"/>
      <c r="Q9" s="687">
        <f t="shared" si="4"/>
        <v>0</v>
      </c>
    </row>
    <row r="10" spans="1:17" s="129" customFormat="1" ht="15.75" customHeight="1" x14ac:dyDescent="0.25">
      <c r="A10" s="349">
        <f t="shared" si="1"/>
        <v>5</v>
      </c>
      <c r="B10" s="767"/>
      <c r="C10" s="878" t="s">
        <v>603</v>
      </c>
      <c r="D10" s="376"/>
      <c r="E10" s="683">
        <v>7877</v>
      </c>
      <c r="F10" s="684">
        <v>7877</v>
      </c>
      <c r="G10" s="684"/>
      <c r="H10" s="684"/>
      <c r="I10" s="684">
        <f t="shared" si="2"/>
        <v>7877</v>
      </c>
      <c r="J10" s="685">
        <f t="shared" si="3"/>
        <v>7877</v>
      </c>
      <c r="K10" s="686"/>
      <c r="L10" s="686"/>
      <c r="M10" s="673">
        <f t="shared" si="0"/>
        <v>0</v>
      </c>
      <c r="N10" s="687"/>
      <c r="O10" s="682"/>
      <c r="P10" s="684"/>
      <c r="Q10" s="687">
        <f t="shared" si="4"/>
        <v>7877</v>
      </c>
    </row>
    <row r="11" spans="1:17" s="129" customFormat="1" ht="15.75" customHeight="1" x14ac:dyDescent="0.25">
      <c r="A11" s="349">
        <f t="shared" si="1"/>
        <v>6</v>
      </c>
      <c r="B11" s="767"/>
      <c r="C11" s="878" t="s">
        <v>645</v>
      </c>
      <c r="D11" s="376"/>
      <c r="E11" s="683"/>
      <c r="F11" s="684"/>
      <c r="G11" s="684"/>
      <c r="H11" s="684"/>
      <c r="I11" s="684">
        <f t="shared" si="2"/>
        <v>0</v>
      </c>
      <c r="J11" s="685">
        <f t="shared" si="3"/>
        <v>0</v>
      </c>
      <c r="K11" s="686"/>
      <c r="L11" s="686"/>
      <c r="M11" s="673">
        <f t="shared" si="0"/>
        <v>0</v>
      </c>
      <c r="N11" s="687"/>
      <c r="O11" s="682"/>
      <c r="P11" s="684"/>
      <c r="Q11" s="687">
        <f t="shared" si="4"/>
        <v>0</v>
      </c>
    </row>
    <row r="12" spans="1:17" s="129" customFormat="1" ht="15.75" customHeight="1" x14ac:dyDescent="0.25">
      <c r="A12" s="349">
        <f t="shared" si="1"/>
        <v>7</v>
      </c>
      <c r="B12" s="767"/>
      <c r="C12" s="755" t="s">
        <v>218</v>
      </c>
      <c r="D12" s="376"/>
      <c r="E12" s="677"/>
      <c r="F12" s="678"/>
      <c r="G12" s="678"/>
      <c r="H12" s="678"/>
      <c r="I12" s="678">
        <f t="shared" si="2"/>
        <v>0</v>
      </c>
      <c r="J12" s="679">
        <f t="shared" si="3"/>
        <v>0</v>
      </c>
      <c r="K12" s="680"/>
      <c r="L12" s="680"/>
      <c r="M12" s="673">
        <f t="shared" si="0"/>
        <v>0</v>
      </c>
      <c r="N12" s="681"/>
      <c r="O12" s="682"/>
      <c r="P12" s="678"/>
      <c r="Q12" s="681">
        <f t="shared" si="4"/>
        <v>0</v>
      </c>
    </row>
    <row r="13" spans="1:17" s="131" customFormat="1" ht="15.75" customHeight="1" x14ac:dyDescent="0.25">
      <c r="A13" s="348">
        <f t="shared" si="1"/>
        <v>8</v>
      </c>
      <c r="B13" s="768">
        <v>15</v>
      </c>
      <c r="C13" s="753" t="s">
        <v>655</v>
      </c>
      <c r="D13" s="395"/>
      <c r="E13" s="688"/>
      <c r="F13" s="689"/>
      <c r="G13" s="689"/>
      <c r="H13" s="689"/>
      <c r="I13" s="689">
        <f t="shared" si="2"/>
        <v>0</v>
      </c>
      <c r="J13" s="690">
        <f t="shared" si="3"/>
        <v>0</v>
      </c>
      <c r="K13" s="691"/>
      <c r="L13" s="691"/>
      <c r="M13" s="689">
        <f t="shared" si="0"/>
        <v>0</v>
      </c>
      <c r="N13" s="692"/>
      <c r="O13" s="671"/>
      <c r="P13" s="689"/>
      <c r="Q13" s="692">
        <f t="shared" si="4"/>
        <v>0</v>
      </c>
    </row>
    <row r="14" spans="1:17" s="131" customFormat="1" ht="15.75" customHeight="1" x14ac:dyDescent="0.25">
      <c r="A14" s="348">
        <f t="shared" si="1"/>
        <v>9</v>
      </c>
      <c r="B14" s="768">
        <v>16</v>
      </c>
      <c r="C14" s="753" t="s">
        <v>656</v>
      </c>
      <c r="D14" s="395"/>
      <c r="E14" s="688"/>
      <c r="F14" s="689"/>
      <c r="G14" s="689"/>
      <c r="H14" s="689"/>
      <c r="I14" s="689">
        <f>+E14+G14</f>
        <v>0</v>
      </c>
      <c r="J14" s="690">
        <f>+F14+H14</f>
        <v>0</v>
      </c>
      <c r="K14" s="691"/>
      <c r="L14" s="691"/>
      <c r="M14" s="689">
        <f t="shared" si="0"/>
        <v>0</v>
      </c>
      <c r="N14" s="692"/>
      <c r="O14" s="671"/>
      <c r="P14" s="689"/>
      <c r="Q14" s="692">
        <f>+J14+P14</f>
        <v>0</v>
      </c>
    </row>
    <row r="15" spans="1:17" s="131" customFormat="1" ht="15.75" customHeight="1" x14ac:dyDescent="0.25">
      <c r="A15" s="391">
        <f t="shared" si="1"/>
        <v>10</v>
      </c>
      <c r="B15" s="880"/>
      <c r="C15" s="754" t="s">
        <v>377</v>
      </c>
      <c r="D15" s="394"/>
      <c r="E15" s="672"/>
      <c r="F15" s="673"/>
      <c r="G15" s="673"/>
      <c r="H15" s="673"/>
      <c r="I15" s="673">
        <f t="shared" si="2"/>
        <v>0</v>
      </c>
      <c r="J15" s="674">
        <f t="shared" si="3"/>
        <v>0</v>
      </c>
      <c r="K15" s="675"/>
      <c r="L15" s="675"/>
      <c r="M15" s="673">
        <f t="shared" si="0"/>
        <v>0</v>
      </c>
      <c r="N15" s="676"/>
      <c r="O15" s="671"/>
      <c r="P15" s="673"/>
      <c r="Q15" s="676">
        <f t="shared" si="4"/>
        <v>0</v>
      </c>
    </row>
    <row r="16" spans="1:17" s="129" customFormat="1" ht="15.75" customHeight="1" x14ac:dyDescent="0.25">
      <c r="A16" s="349">
        <f t="shared" si="1"/>
        <v>11</v>
      </c>
      <c r="B16" s="767"/>
      <c r="C16" s="755" t="s">
        <v>218</v>
      </c>
      <c r="D16" s="376"/>
      <c r="E16" s="683"/>
      <c r="F16" s="684"/>
      <c r="G16" s="684"/>
      <c r="H16" s="684"/>
      <c r="I16" s="684">
        <f t="shared" si="2"/>
        <v>0</v>
      </c>
      <c r="J16" s="685">
        <f t="shared" si="3"/>
        <v>0</v>
      </c>
      <c r="K16" s="686"/>
      <c r="L16" s="686"/>
      <c r="M16" s="684">
        <f t="shared" si="0"/>
        <v>0</v>
      </c>
      <c r="N16" s="687"/>
      <c r="O16" s="682"/>
      <c r="P16" s="684"/>
      <c r="Q16" s="687">
        <f t="shared" si="4"/>
        <v>0</v>
      </c>
    </row>
    <row r="17" spans="1:17" s="131" customFormat="1" ht="15.75" customHeight="1" x14ac:dyDescent="0.25">
      <c r="A17" s="348">
        <f t="shared" si="1"/>
        <v>12</v>
      </c>
      <c r="B17" s="768">
        <v>22</v>
      </c>
      <c r="C17" s="753" t="s">
        <v>657</v>
      </c>
      <c r="D17" s="395"/>
      <c r="E17" s="688">
        <v>309</v>
      </c>
      <c r="F17" s="689">
        <v>309</v>
      </c>
      <c r="G17" s="689"/>
      <c r="H17" s="689"/>
      <c r="I17" s="689">
        <f t="shared" si="2"/>
        <v>309</v>
      </c>
      <c r="J17" s="690">
        <f t="shared" si="3"/>
        <v>309</v>
      </c>
      <c r="K17" s="691"/>
      <c r="L17" s="691"/>
      <c r="M17" s="689">
        <f t="shared" si="0"/>
        <v>0</v>
      </c>
      <c r="N17" s="692"/>
      <c r="O17" s="671"/>
      <c r="P17" s="689"/>
      <c r="Q17" s="692">
        <f t="shared" si="4"/>
        <v>309</v>
      </c>
    </row>
    <row r="18" spans="1:17" s="131" customFormat="1" ht="15.75" customHeight="1" x14ac:dyDescent="0.25">
      <c r="A18" s="348">
        <f t="shared" si="1"/>
        <v>13</v>
      </c>
      <c r="B18" s="768">
        <v>23</v>
      </c>
      <c r="C18" s="753" t="s">
        <v>658</v>
      </c>
      <c r="D18" s="395"/>
      <c r="E18" s="688"/>
      <c r="F18" s="689"/>
      <c r="G18" s="689"/>
      <c r="H18" s="689"/>
      <c r="I18" s="689">
        <f>+E18+G18</f>
        <v>0</v>
      </c>
      <c r="J18" s="690">
        <f>+F18+H18</f>
        <v>0</v>
      </c>
      <c r="K18" s="691"/>
      <c r="L18" s="691"/>
      <c r="M18" s="689">
        <f t="shared" si="0"/>
        <v>0</v>
      </c>
      <c r="N18" s="692"/>
      <c r="O18" s="671"/>
      <c r="P18" s="689"/>
      <c r="Q18" s="692">
        <f>+J18+P18</f>
        <v>0</v>
      </c>
    </row>
    <row r="19" spans="1:17" s="131" customFormat="1" ht="15.75" customHeight="1" x14ac:dyDescent="0.25">
      <c r="A19" s="391">
        <f t="shared" si="1"/>
        <v>14</v>
      </c>
      <c r="B19" s="880"/>
      <c r="C19" s="754" t="s">
        <v>377</v>
      </c>
      <c r="D19" s="394"/>
      <c r="E19" s="672"/>
      <c r="F19" s="673"/>
      <c r="G19" s="673"/>
      <c r="H19" s="673"/>
      <c r="I19" s="673">
        <f t="shared" si="2"/>
        <v>0</v>
      </c>
      <c r="J19" s="674">
        <f t="shared" si="3"/>
        <v>0</v>
      </c>
      <c r="K19" s="675"/>
      <c r="L19" s="675"/>
      <c r="M19" s="673">
        <f t="shared" si="0"/>
        <v>0</v>
      </c>
      <c r="N19" s="676"/>
      <c r="O19" s="671"/>
      <c r="P19" s="673"/>
      <c r="Q19" s="676">
        <f t="shared" si="4"/>
        <v>0</v>
      </c>
    </row>
    <row r="20" spans="1:17" s="129" customFormat="1" ht="15.75" customHeight="1" thickBot="1" x14ac:dyDescent="0.3">
      <c r="A20" s="349">
        <f t="shared" si="1"/>
        <v>15</v>
      </c>
      <c r="B20" s="767"/>
      <c r="C20" s="755" t="s">
        <v>218</v>
      </c>
      <c r="D20" s="376"/>
      <c r="E20" s="677"/>
      <c r="F20" s="678"/>
      <c r="G20" s="678"/>
      <c r="H20" s="678"/>
      <c r="I20" s="678">
        <f t="shared" si="2"/>
        <v>0</v>
      </c>
      <c r="J20" s="679">
        <f t="shared" si="3"/>
        <v>0</v>
      </c>
      <c r="K20" s="680"/>
      <c r="L20" s="680"/>
      <c r="M20" s="678">
        <f t="shared" si="0"/>
        <v>0</v>
      </c>
      <c r="N20" s="681"/>
      <c r="O20" s="682"/>
      <c r="P20" s="678"/>
      <c r="Q20" s="681">
        <f t="shared" si="4"/>
        <v>0</v>
      </c>
    </row>
    <row r="21" spans="1:17" s="129" customFormat="1" ht="15.75" customHeight="1" x14ac:dyDescent="0.25">
      <c r="A21" s="876">
        <f t="shared" si="1"/>
        <v>16</v>
      </c>
      <c r="B21" s="881"/>
      <c r="C21" s="888" t="s">
        <v>659</v>
      </c>
      <c r="D21" s="877"/>
      <c r="E21" s="863">
        <f t="shared" ref="E21:N22" si="5">+E6+E13+E17</f>
        <v>309</v>
      </c>
      <c r="F21" s="864">
        <f t="shared" si="5"/>
        <v>309</v>
      </c>
      <c r="G21" s="864">
        <f t="shared" si="5"/>
        <v>0</v>
      </c>
      <c r="H21" s="864">
        <f t="shared" si="5"/>
        <v>0</v>
      </c>
      <c r="I21" s="864">
        <f t="shared" si="5"/>
        <v>309</v>
      </c>
      <c r="J21" s="865">
        <f t="shared" si="5"/>
        <v>309</v>
      </c>
      <c r="K21" s="866">
        <f t="shared" si="5"/>
        <v>0</v>
      </c>
      <c r="L21" s="866">
        <f t="shared" si="5"/>
        <v>0</v>
      </c>
      <c r="M21" s="864">
        <f t="shared" si="5"/>
        <v>0</v>
      </c>
      <c r="N21" s="867">
        <f t="shared" si="5"/>
        <v>0</v>
      </c>
      <c r="O21" s="671"/>
      <c r="P21" s="864">
        <f>+P6+P13+P17</f>
        <v>0</v>
      </c>
      <c r="Q21" s="867">
        <f>+Q6+Q13+Q17</f>
        <v>309</v>
      </c>
    </row>
    <row r="22" spans="1:17" s="381" customFormat="1" ht="15.75" customHeight="1" thickBot="1" x14ac:dyDescent="0.3">
      <c r="A22" s="869">
        <f>A21+1</f>
        <v>17</v>
      </c>
      <c r="B22" s="882"/>
      <c r="C22" s="889" t="s">
        <v>660</v>
      </c>
      <c r="D22" s="870"/>
      <c r="E22" s="871">
        <f t="shared" si="5"/>
        <v>7877</v>
      </c>
      <c r="F22" s="872">
        <f t="shared" si="5"/>
        <v>7877</v>
      </c>
      <c r="G22" s="872">
        <f t="shared" si="5"/>
        <v>0</v>
      </c>
      <c r="H22" s="872">
        <f t="shared" si="5"/>
        <v>0</v>
      </c>
      <c r="I22" s="872">
        <f t="shared" si="5"/>
        <v>7877</v>
      </c>
      <c r="J22" s="873">
        <f t="shared" si="5"/>
        <v>7877</v>
      </c>
      <c r="K22" s="874">
        <f t="shared" si="5"/>
        <v>0</v>
      </c>
      <c r="L22" s="874">
        <f t="shared" si="5"/>
        <v>0</v>
      </c>
      <c r="M22" s="872">
        <f t="shared" si="5"/>
        <v>0</v>
      </c>
      <c r="N22" s="875">
        <f t="shared" si="5"/>
        <v>0</v>
      </c>
      <c r="O22" s="671"/>
      <c r="P22" s="872">
        <f>+P7+P14+P18</f>
        <v>0</v>
      </c>
      <c r="Q22" s="875">
        <f>+Q7+Q14+Q18</f>
        <v>7877</v>
      </c>
    </row>
    <row r="23" spans="1:17" ht="20.25" customHeight="1" x14ac:dyDescent="0.25">
      <c r="A23" s="129" t="s">
        <v>210</v>
      </c>
      <c r="B23" s="129"/>
      <c r="C23" s="890"/>
    </row>
    <row r="24" spans="1:17" ht="55.5" customHeight="1" x14ac:dyDescent="0.25">
      <c r="A24" s="1024" t="s">
        <v>661</v>
      </c>
      <c r="B24" s="1024"/>
      <c r="C24" s="1025"/>
      <c r="D24" s="1025"/>
      <c r="E24" s="1025"/>
      <c r="F24" s="1025"/>
      <c r="G24" s="1025"/>
      <c r="H24" s="1025"/>
      <c r="I24" s="1025"/>
      <c r="J24" s="1025"/>
      <c r="K24" s="1025"/>
      <c r="L24" s="1025"/>
      <c r="M24" s="1025"/>
      <c r="N24" s="1025"/>
      <c r="O24" s="1025"/>
      <c r="P24" s="1025"/>
      <c r="Q24" s="1025"/>
    </row>
    <row r="25" spans="1:17" ht="17.25" customHeight="1" x14ac:dyDescent="0.25">
      <c r="A25" s="1024" t="s">
        <v>611</v>
      </c>
      <c r="B25" s="1024"/>
      <c r="C25" s="1025"/>
      <c r="D25" s="1025"/>
      <c r="E25" s="1025"/>
      <c r="F25" s="1025"/>
      <c r="G25" s="1025"/>
      <c r="H25" s="1025"/>
      <c r="I25" s="1025"/>
      <c r="J25" s="1025"/>
      <c r="K25" s="1025"/>
      <c r="L25" s="1025"/>
      <c r="M25" s="1025"/>
      <c r="N25" s="1025"/>
      <c r="O25" s="1025"/>
      <c r="P25" s="1025"/>
      <c r="Q25" s="1025"/>
    </row>
    <row r="26" spans="1:17" ht="15" customHeight="1" x14ac:dyDescent="0.25">
      <c r="A26" s="1024" t="s">
        <v>466</v>
      </c>
      <c r="B26" s="1024"/>
      <c r="C26" s="1025"/>
      <c r="D26" s="1025"/>
      <c r="E26" s="1025"/>
      <c r="F26" s="1025"/>
      <c r="G26" s="1025"/>
      <c r="H26" s="1025"/>
      <c r="I26" s="1025"/>
      <c r="J26" s="1025"/>
      <c r="K26" s="1025"/>
      <c r="L26" s="1025"/>
      <c r="M26" s="1025"/>
      <c r="N26" s="1025"/>
      <c r="O26" s="1025"/>
      <c r="P26" s="1025"/>
      <c r="Q26" s="1025"/>
    </row>
    <row r="27" spans="1:17" ht="15" customHeight="1" x14ac:dyDescent="0.25">
      <c r="A27" s="1024" t="s">
        <v>489</v>
      </c>
      <c r="B27" s="1024"/>
      <c r="C27" s="1025"/>
      <c r="D27" s="1025"/>
      <c r="E27" s="1025"/>
      <c r="F27" s="1025"/>
      <c r="G27" s="1025"/>
      <c r="H27" s="1025"/>
      <c r="I27" s="1025"/>
      <c r="J27" s="1025"/>
      <c r="K27" s="1025"/>
      <c r="L27" s="1025"/>
      <c r="M27" s="1025"/>
      <c r="N27" s="1025"/>
      <c r="O27" s="1025"/>
      <c r="P27" s="1025"/>
      <c r="Q27" s="1025"/>
    </row>
    <row r="28" spans="1:17" ht="15" customHeight="1" x14ac:dyDescent="0.25">
      <c r="A28" s="1024" t="s">
        <v>319</v>
      </c>
      <c r="B28" s="1024"/>
      <c r="C28" s="1025"/>
      <c r="D28" s="1025"/>
      <c r="E28" s="1025"/>
      <c r="F28" s="1025"/>
      <c r="G28" s="1025"/>
      <c r="H28" s="1025"/>
      <c r="I28" s="1025"/>
      <c r="J28" s="1025"/>
      <c r="K28" s="1025"/>
      <c r="L28" s="1025"/>
      <c r="M28" s="1025"/>
      <c r="N28" s="1025"/>
      <c r="O28" s="1025"/>
      <c r="P28" s="1025"/>
      <c r="Q28" s="1025"/>
    </row>
    <row r="29" spans="1:17" ht="15" customHeight="1" x14ac:dyDescent="0.25">
      <c r="A29" s="1024" t="s">
        <v>405</v>
      </c>
      <c r="B29" s="1024"/>
      <c r="C29" s="1025"/>
      <c r="D29" s="1025"/>
      <c r="E29" s="1025"/>
      <c r="F29" s="1025"/>
      <c r="G29" s="1025"/>
      <c r="H29" s="1025"/>
      <c r="I29" s="1025"/>
      <c r="J29" s="1025"/>
      <c r="K29" s="1025"/>
      <c r="L29" s="1025"/>
      <c r="M29" s="1025"/>
      <c r="N29" s="1025"/>
      <c r="O29" s="1025"/>
      <c r="P29" s="1025"/>
      <c r="Q29" s="1025"/>
    </row>
    <row r="30" spans="1:17" ht="15" customHeight="1" x14ac:dyDescent="0.25">
      <c r="A30" s="1024" t="s">
        <v>403</v>
      </c>
      <c r="B30" s="1024"/>
      <c r="C30" s="1025"/>
      <c r="D30" s="1025"/>
      <c r="E30" s="1025"/>
      <c r="F30" s="1025"/>
      <c r="G30" s="1025"/>
      <c r="H30" s="1025"/>
      <c r="I30" s="1025"/>
      <c r="J30" s="1025"/>
      <c r="K30" s="1025"/>
      <c r="L30" s="1025"/>
      <c r="M30" s="1025"/>
      <c r="N30" s="1025"/>
      <c r="O30" s="1025"/>
      <c r="P30" s="1025"/>
      <c r="Q30" s="1025"/>
    </row>
    <row r="31" spans="1:17" ht="15" customHeight="1" x14ac:dyDescent="0.25">
      <c r="A31" s="1074" t="s">
        <v>404</v>
      </c>
      <c r="B31" s="1074"/>
      <c r="C31" s="1075"/>
      <c r="D31" s="1075"/>
      <c r="E31" s="1075"/>
      <c r="F31" s="1075"/>
      <c r="G31" s="1075"/>
      <c r="H31" s="1075"/>
      <c r="I31" s="1075"/>
      <c r="J31" s="1075"/>
      <c r="K31" s="1075"/>
      <c r="L31" s="1075"/>
      <c r="M31" s="1075"/>
      <c r="N31" s="1075"/>
      <c r="O31" s="1075"/>
      <c r="P31" s="1075"/>
      <c r="Q31" s="1075"/>
    </row>
    <row r="32" spans="1:17" ht="30.75" customHeight="1" x14ac:dyDescent="0.25">
      <c r="A32" s="1024" t="s">
        <v>320</v>
      </c>
      <c r="B32" s="1024"/>
      <c r="C32" s="1025"/>
      <c r="D32" s="1025"/>
      <c r="E32" s="1025"/>
      <c r="F32" s="1025"/>
      <c r="G32" s="1025"/>
      <c r="H32" s="1025"/>
      <c r="I32" s="1025"/>
      <c r="J32" s="1025"/>
      <c r="K32" s="1025"/>
      <c r="L32" s="1025"/>
      <c r="M32" s="1025"/>
      <c r="N32" s="1025"/>
      <c r="O32" s="1025"/>
      <c r="P32" s="1025"/>
      <c r="Q32" s="1025"/>
    </row>
    <row r="33" spans="1:4" ht="14.25" customHeight="1" x14ac:dyDescent="0.25">
      <c r="D33" s="350"/>
    </row>
    <row r="34" spans="1:4" x14ac:dyDescent="0.25">
      <c r="A34" s="129" t="s">
        <v>476</v>
      </c>
      <c r="B34" s="129"/>
    </row>
  </sheetData>
  <customSheetViews>
    <customSheetView guid="{2AF6EA2A-E5C5-45EB-B6C4-875AD1E4E056}" scale="89" fitToPage="1">
      <pageMargins left="0.51181102362204722" right="0.51181102362204722" top="0.78740157480314965" bottom="0.78740157480314965" header="0.31496062992125984" footer="0.31496062992125984"/>
      <pageSetup paperSize="9" scale="68" orientation="landscape" r:id="rId1"/>
    </customSheetView>
  </customSheetViews>
  <mergeCells count="22">
    <mergeCell ref="A24:Q24"/>
    <mergeCell ref="B3:B5"/>
    <mergeCell ref="A30:Q30"/>
    <mergeCell ref="A31:Q31"/>
    <mergeCell ref="A32:Q32"/>
    <mergeCell ref="A25:Q25"/>
    <mergeCell ref="A26:Q26"/>
    <mergeCell ref="A27:Q27"/>
    <mergeCell ref="A28:Q28"/>
    <mergeCell ref="A29:Q29"/>
    <mergeCell ref="A3:A5"/>
    <mergeCell ref="C3:C5"/>
    <mergeCell ref="E3:F3"/>
    <mergeCell ref="G3:H3"/>
    <mergeCell ref="I3:J3"/>
    <mergeCell ref="N3:N4"/>
    <mergeCell ref="P3:P4"/>
    <mergeCell ref="M3:M4"/>
    <mergeCell ref="Q3:Q4"/>
    <mergeCell ref="K3:K4"/>
    <mergeCell ref="D3:D5"/>
    <mergeCell ref="L3:L4"/>
  </mergeCells>
  <pageMargins left="0.51181102362204722" right="0.51181102362204722" top="0.78740157480314965" bottom="0.78740157480314965" header="0.31496062992125984" footer="0.31496062992125984"/>
  <pageSetup paperSize="9" scale="72"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Normal="100" workbookViewId="0">
      <selection activeCell="H17" sqref="H17"/>
    </sheetView>
  </sheetViews>
  <sheetFormatPr defaultRowHeight="12.75" x14ac:dyDescent="0.25"/>
  <cols>
    <col min="1" max="1" width="3.28515625" style="6" customWidth="1"/>
    <col min="2" max="2" width="7.85546875" style="6" customWidth="1"/>
    <col min="3" max="3" width="56.7109375" style="6" customWidth="1"/>
    <col min="4" max="4" width="17" style="6" customWidth="1"/>
    <col min="5" max="5" width="16.5703125" style="6" customWidth="1"/>
    <col min="6" max="6" width="11.42578125" style="6" customWidth="1"/>
    <col min="7" max="7" width="2.42578125" style="6" customWidth="1"/>
    <col min="8" max="8" width="29.85546875" style="6" customWidth="1"/>
    <col min="9" max="16384" width="9.140625" style="6"/>
  </cols>
  <sheetData>
    <row r="1" spans="1:8" ht="15.75" x14ac:dyDescent="0.25">
      <c r="A1" s="48" t="s">
        <v>448</v>
      </c>
      <c r="B1" s="11"/>
      <c r="C1" s="11"/>
      <c r="D1" s="42"/>
      <c r="E1" s="12"/>
      <c r="F1" s="49"/>
      <c r="G1" s="32"/>
      <c r="H1" s="8"/>
    </row>
    <row r="2" spans="1:8" s="3" customFormat="1" ht="13.5" thickBot="1" x14ac:dyDescent="0.3">
      <c r="A2" s="12"/>
      <c r="B2" s="12"/>
      <c r="C2" s="12" t="s">
        <v>662</v>
      </c>
      <c r="D2" s="12"/>
      <c r="E2" s="12"/>
      <c r="F2" s="13" t="s">
        <v>95</v>
      </c>
      <c r="G2" s="12"/>
      <c r="H2" s="2"/>
    </row>
    <row r="3" spans="1:8" s="7" customFormat="1" ht="19.5" customHeight="1" x14ac:dyDescent="0.25">
      <c r="A3" s="1083" t="s">
        <v>71</v>
      </c>
      <c r="B3" s="1085" t="s">
        <v>253</v>
      </c>
      <c r="C3" s="1085"/>
      <c r="D3" s="1087" t="s">
        <v>465</v>
      </c>
      <c r="E3" s="1087"/>
      <c r="F3" s="1088"/>
      <c r="G3" s="35"/>
      <c r="H3" s="107"/>
    </row>
    <row r="4" spans="1:8" s="7" customFormat="1" ht="13.5" customHeight="1" thickBot="1" x14ac:dyDescent="0.3">
      <c r="A4" s="1084"/>
      <c r="B4" s="1086"/>
      <c r="C4" s="1086"/>
      <c r="D4" s="431" t="s">
        <v>176</v>
      </c>
      <c r="E4" s="431" t="s">
        <v>96</v>
      </c>
      <c r="F4" s="14" t="s">
        <v>93</v>
      </c>
      <c r="G4" s="35"/>
      <c r="H4" s="107"/>
    </row>
    <row r="5" spans="1:8" s="7" customFormat="1" ht="12.75" customHeight="1" x14ac:dyDescent="0.25">
      <c r="A5" s="237" t="s">
        <v>425</v>
      </c>
      <c r="B5" s="1089" t="s">
        <v>415</v>
      </c>
      <c r="C5" s="1089"/>
      <c r="D5" s="546">
        <f>SUM(D6:D9)</f>
        <v>0</v>
      </c>
      <c r="E5" s="546">
        <f>SUM(E6:E9)</f>
        <v>0</v>
      </c>
      <c r="F5" s="547">
        <f t="shared" ref="F5:F21" si="0">SUM(D5+E5)</f>
        <v>0</v>
      </c>
      <c r="G5" s="35"/>
      <c r="H5" s="107"/>
    </row>
    <row r="6" spans="1:8" s="7" customFormat="1" ht="12.75" customHeight="1" x14ac:dyDescent="0.2">
      <c r="A6" s="432" t="s">
        <v>426</v>
      </c>
      <c r="B6" s="1090" t="s">
        <v>211</v>
      </c>
      <c r="C6" s="493" t="s">
        <v>416</v>
      </c>
      <c r="D6" s="548"/>
      <c r="E6" s="548"/>
      <c r="F6" s="549">
        <f t="shared" si="0"/>
        <v>0</v>
      </c>
      <c r="G6" s="35"/>
      <c r="H6" s="4"/>
    </row>
    <row r="7" spans="1:8" s="7" customFormat="1" ht="12.75" customHeight="1" x14ac:dyDescent="0.2">
      <c r="A7" s="432" t="s">
        <v>427</v>
      </c>
      <c r="B7" s="1091"/>
      <c r="C7" s="493" t="s">
        <v>417</v>
      </c>
      <c r="D7" s="548"/>
      <c r="E7" s="548"/>
      <c r="F7" s="549">
        <f t="shared" si="0"/>
        <v>0</v>
      </c>
      <c r="G7" s="35"/>
      <c r="H7" s="4"/>
    </row>
    <row r="8" spans="1:8" s="7" customFormat="1" ht="12.75" customHeight="1" x14ac:dyDescent="0.2">
      <c r="A8" s="432" t="s">
        <v>428</v>
      </c>
      <c r="B8" s="1091"/>
      <c r="C8" s="493" t="s">
        <v>418</v>
      </c>
      <c r="D8" s="548"/>
      <c r="E8" s="548"/>
      <c r="F8" s="549">
        <f t="shared" si="0"/>
        <v>0</v>
      </c>
      <c r="G8" s="35"/>
      <c r="H8" s="4"/>
    </row>
    <row r="9" spans="1:8" s="7" customFormat="1" ht="12.75" customHeight="1" x14ac:dyDescent="0.2">
      <c r="A9" s="432" t="s">
        <v>429</v>
      </c>
      <c r="B9" s="1092"/>
      <c r="C9" s="494" t="s">
        <v>419</v>
      </c>
      <c r="D9" s="548"/>
      <c r="E9" s="548"/>
      <c r="F9" s="549">
        <f t="shared" si="0"/>
        <v>0</v>
      </c>
      <c r="G9" s="35"/>
      <c r="H9" s="4"/>
    </row>
    <row r="10" spans="1:8" s="7" customFormat="1" ht="12.75" customHeight="1" x14ac:dyDescent="0.2">
      <c r="A10" s="235" t="s">
        <v>430</v>
      </c>
      <c r="B10" s="1095" t="s">
        <v>439</v>
      </c>
      <c r="C10" s="1096"/>
      <c r="D10" s="910">
        <v>2152</v>
      </c>
      <c r="E10" s="910">
        <v>1</v>
      </c>
      <c r="F10" s="911">
        <v>2153</v>
      </c>
      <c r="G10" s="35"/>
      <c r="H10" s="4"/>
    </row>
    <row r="11" spans="1:8" s="7" customFormat="1" ht="12.75" customHeight="1" x14ac:dyDescent="0.2">
      <c r="A11" s="235" t="s">
        <v>288</v>
      </c>
      <c r="B11" s="495" t="s">
        <v>249</v>
      </c>
      <c r="C11" s="496"/>
      <c r="D11" s="910">
        <v>0</v>
      </c>
      <c r="E11" s="910">
        <v>41</v>
      </c>
      <c r="F11" s="911">
        <v>41</v>
      </c>
      <c r="G11" s="35"/>
      <c r="H11" s="4"/>
    </row>
    <row r="12" spans="1:8" s="7" customFormat="1" ht="12.75" customHeight="1" x14ac:dyDescent="0.2">
      <c r="A12" s="432" t="s">
        <v>431</v>
      </c>
      <c r="B12" s="1090" t="s">
        <v>211</v>
      </c>
      <c r="C12" s="452" t="s">
        <v>99</v>
      </c>
      <c r="D12" s="550"/>
      <c r="E12" s="550"/>
      <c r="F12" s="549">
        <f t="shared" si="0"/>
        <v>0</v>
      </c>
      <c r="G12" s="35"/>
      <c r="H12" s="4"/>
    </row>
    <row r="13" spans="1:8" s="7" customFormat="1" ht="12.75" customHeight="1" x14ac:dyDescent="0.2">
      <c r="A13" s="432" t="s">
        <v>432</v>
      </c>
      <c r="B13" s="1091"/>
      <c r="C13" s="452" t="s">
        <v>98</v>
      </c>
      <c r="D13" s="550"/>
      <c r="E13" s="550"/>
      <c r="F13" s="549">
        <f t="shared" si="0"/>
        <v>0</v>
      </c>
      <c r="G13" s="35"/>
      <c r="H13" s="4"/>
    </row>
    <row r="14" spans="1:8" s="7" customFormat="1" ht="12.75" customHeight="1" x14ac:dyDescent="0.2">
      <c r="A14" s="432" t="s">
        <v>433</v>
      </c>
      <c r="B14" s="1091"/>
      <c r="C14" s="452" t="s">
        <v>422</v>
      </c>
      <c r="D14" s="550"/>
      <c r="E14" s="550">
        <v>41</v>
      </c>
      <c r="F14" s="549">
        <v>41</v>
      </c>
      <c r="G14" s="35"/>
      <c r="H14" s="4"/>
    </row>
    <row r="15" spans="1:8" s="7" customFormat="1" ht="12.75" customHeight="1" x14ac:dyDescent="0.2">
      <c r="A15" s="432" t="s">
        <v>434</v>
      </c>
      <c r="B15" s="1092"/>
      <c r="C15" s="452" t="s">
        <v>75</v>
      </c>
      <c r="D15" s="550"/>
      <c r="E15" s="550"/>
      <c r="F15" s="549"/>
      <c r="G15" s="35"/>
      <c r="H15" s="4"/>
    </row>
    <row r="16" spans="1:8" s="7" customFormat="1" ht="12.75" customHeight="1" x14ac:dyDescent="0.2">
      <c r="A16" s="235" t="s">
        <v>290</v>
      </c>
      <c r="B16" s="495" t="s">
        <v>250</v>
      </c>
      <c r="C16" s="496"/>
      <c r="D16" s="546">
        <f>SUM(D17:D19)</f>
        <v>0</v>
      </c>
      <c r="E16" s="546">
        <f>SUM(E17:E19)</f>
        <v>0</v>
      </c>
      <c r="F16" s="547">
        <f t="shared" si="0"/>
        <v>0</v>
      </c>
      <c r="G16" s="35"/>
      <c r="H16" s="4"/>
    </row>
    <row r="17" spans="1:8" s="7" customFormat="1" ht="12.75" customHeight="1" x14ac:dyDescent="0.2">
      <c r="A17" s="432" t="s">
        <v>436</v>
      </c>
      <c r="B17" s="1090" t="s">
        <v>211</v>
      </c>
      <c r="C17" s="497" t="s">
        <v>99</v>
      </c>
      <c r="D17" s="550"/>
      <c r="E17" s="550"/>
      <c r="F17" s="549">
        <f t="shared" si="0"/>
        <v>0</v>
      </c>
      <c r="G17" s="35"/>
      <c r="H17" s="4"/>
    </row>
    <row r="18" spans="1:8" s="7" customFormat="1" ht="12.75" customHeight="1" x14ac:dyDescent="0.2">
      <c r="A18" s="432" t="s">
        <v>437</v>
      </c>
      <c r="B18" s="1091"/>
      <c r="C18" s="497" t="s">
        <v>98</v>
      </c>
      <c r="D18" s="550"/>
      <c r="E18" s="550"/>
      <c r="F18" s="549">
        <f t="shared" si="0"/>
        <v>0</v>
      </c>
      <c r="G18" s="35"/>
      <c r="H18" s="4"/>
    </row>
    <row r="19" spans="1:8" ht="12.75" customHeight="1" x14ac:dyDescent="0.2">
      <c r="A19" s="432" t="s">
        <v>435</v>
      </c>
      <c r="B19" s="1092"/>
      <c r="C19" s="497" t="s">
        <v>75</v>
      </c>
      <c r="D19" s="550"/>
      <c r="E19" s="550"/>
      <c r="F19" s="549"/>
      <c r="G19" s="35"/>
      <c r="H19" s="4"/>
    </row>
    <row r="20" spans="1:8" ht="12.75" customHeight="1" x14ac:dyDescent="0.2">
      <c r="A20" s="235" t="s">
        <v>438</v>
      </c>
      <c r="B20" s="1095" t="s">
        <v>251</v>
      </c>
      <c r="C20" s="1096"/>
      <c r="D20" s="546"/>
      <c r="E20" s="546"/>
      <c r="F20" s="547">
        <f t="shared" si="0"/>
        <v>0</v>
      </c>
      <c r="G20" s="35"/>
      <c r="H20" s="5"/>
    </row>
    <row r="21" spans="1:8" ht="12.75" customHeight="1" thickBot="1" x14ac:dyDescent="0.25">
      <c r="A21" s="236" t="s">
        <v>291</v>
      </c>
      <c r="B21" s="1097" t="s">
        <v>252</v>
      </c>
      <c r="C21" s="1098"/>
      <c r="D21" s="551"/>
      <c r="E21" s="551"/>
      <c r="F21" s="552">
        <f t="shared" si="0"/>
        <v>0</v>
      </c>
      <c r="G21" s="35"/>
      <c r="H21" s="5"/>
    </row>
    <row r="22" spans="1:8" x14ac:dyDescent="0.2">
      <c r="A22" s="50"/>
      <c r="B22" s="32"/>
      <c r="C22" s="32"/>
      <c r="D22" s="32"/>
      <c r="E22" s="50"/>
      <c r="F22" s="51"/>
      <c r="G22" s="35"/>
      <c r="H22" s="5"/>
    </row>
    <row r="23" spans="1:8" x14ac:dyDescent="0.2">
      <c r="A23" s="74" t="s">
        <v>210</v>
      </c>
      <c r="B23" s="89"/>
      <c r="C23" s="89"/>
      <c r="D23" s="32"/>
      <c r="E23" s="50"/>
      <c r="F23" s="51"/>
      <c r="G23" s="35"/>
      <c r="H23" s="5"/>
    </row>
    <row r="24" spans="1:8" ht="27.75" customHeight="1" x14ac:dyDescent="0.2">
      <c r="A24" s="1099" t="s">
        <v>468</v>
      </c>
      <c r="B24" s="1100"/>
      <c r="C24" s="1100"/>
      <c r="D24" s="1100"/>
      <c r="E24" s="1100"/>
      <c r="F24" s="1100"/>
      <c r="G24" s="35"/>
      <c r="H24" s="5"/>
    </row>
    <row r="25" spans="1:8" ht="79.5" customHeight="1" x14ac:dyDescent="0.2">
      <c r="A25" s="1024" t="s">
        <v>420</v>
      </c>
      <c r="B25" s="1101"/>
      <c r="C25" s="1101"/>
      <c r="D25" s="1101"/>
      <c r="E25" s="1101"/>
      <c r="F25" s="1101"/>
      <c r="G25" s="1"/>
    </row>
    <row r="26" spans="1:8" ht="81" customHeight="1" x14ac:dyDescent="0.2">
      <c r="A26" s="1093" t="s">
        <v>481</v>
      </c>
      <c r="B26" s="1094"/>
      <c r="C26" s="1094"/>
      <c r="D26" s="1094"/>
      <c r="E26" s="1094"/>
      <c r="F26" s="1094"/>
      <c r="G26" s="1"/>
    </row>
    <row r="27" spans="1:8" ht="80.25" customHeight="1" x14ac:dyDescent="0.25">
      <c r="A27" s="1093" t="s">
        <v>479</v>
      </c>
      <c r="B27" s="1094"/>
      <c r="C27" s="1094"/>
      <c r="D27" s="1094"/>
      <c r="E27" s="1094"/>
      <c r="F27" s="1094"/>
      <c r="G27" s="1"/>
      <c r="H27" s="506"/>
    </row>
    <row r="28" spans="1:8" ht="55.5" customHeight="1" x14ac:dyDescent="0.2">
      <c r="A28" s="1093" t="s">
        <v>421</v>
      </c>
      <c r="B28" s="1094"/>
      <c r="C28" s="1094"/>
      <c r="D28" s="1094"/>
      <c r="E28" s="1094"/>
      <c r="F28" s="1094"/>
      <c r="G28" s="1"/>
    </row>
    <row r="29" spans="1:8" ht="43.5" customHeight="1" x14ac:dyDescent="0.2">
      <c r="A29" s="1093" t="s">
        <v>440</v>
      </c>
      <c r="B29" s="1094"/>
      <c r="C29" s="1094"/>
      <c r="D29" s="1094"/>
      <c r="E29" s="1094"/>
      <c r="F29" s="1094"/>
      <c r="G29" s="1"/>
    </row>
    <row r="30" spans="1:8" ht="15.75" customHeight="1" x14ac:dyDescent="0.2">
      <c r="A30" s="1093" t="s">
        <v>423</v>
      </c>
      <c r="B30" s="1094"/>
      <c r="C30" s="1094"/>
      <c r="D30" s="1094"/>
      <c r="E30" s="1094"/>
      <c r="F30" s="1094"/>
      <c r="G30" s="1"/>
    </row>
    <row r="31" spans="1:8" ht="14.25" customHeight="1" x14ac:dyDescent="0.2">
      <c r="G31" s="1"/>
    </row>
    <row r="32" spans="1:8" x14ac:dyDescent="0.2">
      <c r="G32" s="1"/>
    </row>
    <row r="33" spans="1:7" x14ac:dyDescent="0.2">
      <c r="G33" s="1"/>
    </row>
    <row r="34" spans="1:7" x14ac:dyDescent="0.2">
      <c r="G34" s="1"/>
    </row>
    <row r="35" spans="1:7" x14ac:dyDescent="0.2">
      <c r="G35" s="1"/>
    </row>
    <row r="42" spans="1:7" x14ac:dyDescent="0.25">
      <c r="A42" s="5"/>
    </row>
    <row r="43" spans="1:7" x14ac:dyDescent="0.25">
      <c r="A43" s="5"/>
    </row>
  </sheetData>
  <sheetProtection formatRows="0" insertRows="0" deleteRows="0"/>
  <customSheetViews>
    <customSheetView guid="{2AF6EA2A-E5C5-45EB-B6C4-875AD1E4E056}" fitToPage="1" printArea="1" topLeftCell="A16">
      <selection activeCell="A30" sqref="A30:F30"/>
      <pageMargins left="0.59055118110236227" right="0.59055118110236227" top="0.6692913385826772" bottom="0.6692913385826772" header="0.15748031496062992" footer="0.15748031496062992"/>
      <printOptions horizontalCentered="1"/>
      <pageSetup paperSize="9" scale="80" orientation="portrait" cellComments="asDisplayed" horizontalDpi="300" verticalDpi="300" r:id="rId1"/>
      <headerFooter alignWithMargins="0"/>
    </customSheetView>
  </customSheetViews>
  <mergeCells count="17">
    <mergeCell ref="A27:F27"/>
    <mergeCell ref="A28:F28"/>
    <mergeCell ref="A30:F30"/>
    <mergeCell ref="A29:F29"/>
    <mergeCell ref="B10:C10"/>
    <mergeCell ref="B12:B15"/>
    <mergeCell ref="B17:B19"/>
    <mergeCell ref="B21:C21"/>
    <mergeCell ref="B20:C20"/>
    <mergeCell ref="A24:F24"/>
    <mergeCell ref="A25:F25"/>
    <mergeCell ref="A26:F26"/>
    <mergeCell ref="A3:A4"/>
    <mergeCell ref="B3:C4"/>
    <mergeCell ref="D3:F3"/>
    <mergeCell ref="B5:C5"/>
    <mergeCell ref="B6:B9"/>
  </mergeCells>
  <printOptions horizontalCentered="1"/>
  <pageMargins left="0.59055118110236227" right="0.59055118110236227" top="0.6692913385826772" bottom="0.6692913385826772" header="0.15748031496062992" footer="0.15748031496062992"/>
  <pageSetup paperSize="9" scale="79" orientation="portrait" cellComments="asDisplayed"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Normal="100" workbookViewId="0">
      <selection activeCell="G24" sqref="G24"/>
    </sheetView>
  </sheetViews>
  <sheetFormatPr defaultRowHeight="15" x14ac:dyDescent="0.25"/>
  <cols>
    <col min="1" max="1" width="3.42578125" style="29" customWidth="1"/>
    <col min="2" max="2" width="49.5703125" style="16" customWidth="1"/>
    <col min="3" max="3" width="16.42578125" style="16" customWidth="1"/>
    <col min="4" max="4" width="17.7109375" style="16" customWidth="1"/>
    <col min="5" max="5" width="17.28515625" style="16" customWidth="1"/>
    <col min="6" max="6" width="17" style="16" customWidth="1"/>
    <col min="7" max="7" width="9.140625" style="16"/>
    <col min="11" max="16384" width="9.140625" style="16"/>
  </cols>
  <sheetData>
    <row r="1" spans="1:12" ht="15.75" x14ac:dyDescent="0.25">
      <c r="A1" s="225" t="s">
        <v>330</v>
      </c>
      <c r="B1" s="11"/>
      <c r="C1" s="12"/>
      <c r="D1" s="12"/>
      <c r="E1" s="12"/>
    </row>
    <row r="2" spans="1:12" ht="15.75" thickBot="1" x14ac:dyDescent="0.3">
      <c r="A2" s="28"/>
      <c r="B2" s="12" t="s">
        <v>662</v>
      </c>
      <c r="C2" s="12"/>
      <c r="D2" s="13"/>
      <c r="E2" s="12"/>
      <c r="F2" s="140" t="s">
        <v>175</v>
      </c>
    </row>
    <row r="3" spans="1:12" ht="26.25" customHeight="1" x14ac:dyDescent="0.25">
      <c r="A3" s="1103" t="s">
        <v>71</v>
      </c>
      <c r="B3" s="1105" t="s">
        <v>100</v>
      </c>
      <c r="C3" s="765" t="s">
        <v>485</v>
      </c>
      <c r="D3" s="765" t="s">
        <v>488</v>
      </c>
      <c r="E3" s="885" t="s">
        <v>230</v>
      </c>
      <c r="F3" s="886" t="s">
        <v>257</v>
      </c>
    </row>
    <row r="4" spans="1:12" ht="12" customHeight="1" thickBot="1" x14ac:dyDescent="0.3">
      <c r="A4" s="1104"/>
      <c r="B4" s="1106"/>
      <c r="C4" s="146" t="s">
        <v>145</v>
      </c>
      <c r="D4" s="146" t="s">
        <v>146</v>
      </c>
      <c r="E4" s="146" t="s">
        <v>147</v>
      </c>
      <c r="F4" s="147" t="s">
        <v>148</v>
      </c>
    </row>
    <row r="5" spans="1:12" ht="18" customHeight="1" x14ac:dyDescent="0.25">
      <c r="A5" s="232">
        <v>1</v>
      </c>
      <c r="B5" s="484" t="s">
        <v>248</v>
      </c>
      <c r="C5" s="656">
        <v>336</v>
      </c>
      <c r="D5" s="656">
        <v>1170</v>
      </c>
      <c r="E5" s="656">
        <v>780</v>
      </c>
      <c r="F5" s="657" t="s">
        <v>668</v>
      </c>
    </row>
    <row r="6" spans="1:12" ht="12.75" customHeight="1" x14ac:dyDescent="0.25">
      <c r="A6" s="144">
        <v>2</v>
      </c>
      <c r="B6" s="485" t="s">
        <v>101</v>
      </c>
      <c r="C6" s="658">
        <v>336</v>
      </c>
      <c r="D6" s="659" t="s">
        <v>668</v>
      </c>
      <c r="E6" s="562">
        <v>674</v>
      </c>
      <c r="F6" s="660">
        <v>0.5</v>
      </c>
      <c r="K6" s="125"/>
      <c r="L6" s="125"/>
    </row>
    <row r="7" spans="1:12" ht="12.75" customHeight="1" x14ac:dyDescent="0.25">
      <c r="A7" s="144">
        <v>3</v>
      </c>
      <c r="B7" s="486" t="s">
        <v>177</v>
      </c>
      <c r="C7" s="659" t="s">
        <v>669</v>
      </c>
      <c r="D7" s="659">
        <v>1170</v>
      </c>
      <c r="E7" s="562">
        <v>106</v>
      </c>
      <c r="F7" s="583">
        <v>11.04</v>
      </c>
      <c r="K7" s="125"/>
      <c r="L7" s="125"/>
    </row>
    <row r="8" spans="1:12" ht="12.75" customHeight="1" x14ac:dyDescent="0.25">
      <c r="A8" s="144">
        <v>5</v>
      </c>
      <c r="B8" s="487" t="s">
        <v>637</v>
      </c>
      <c r="C8" s="659">
        <v>0</v>
      </c>
      <c r="D8" s="659" t="s">
        <v>668</v>
      </c>
      <c r="E8" s="562">
        <v>0</v>
      </c>
      <c r="F8" s="583">
        <v>0</v>
      </c>
      <c r="K8" s="125"/>
    </row>
    <row r="9" spans="1:12" ht="21" customHeight="1" x14ac:dyDescent="0.25">
      <c r="A9" s="233">
        <v>6</v>
      </c>
      <c r="B9" s="488" t="s">
        <v>376</v>
      </c>
      <c r="C9" s="661">
        <v>1781</v>
      </c>
      <c r="D9" s="662" t="s">
        <v>668</v>
      </c>
      <c r="E9" s="661">
        <v>2404</v>
      </c>
      <c r="F9" s="663">
        <v>0</v>
      </c>
      <c r="K9" s="125"/>
    </row>
    <row r="10" spans="1:12" ht="12.75" customHeight="1" x14ac:dyDescent="0.25">
      <c r="A10" s="144">
        <v>7</v>
      </c>
      <c r="B10" s="489" t="s">
        <v>179</v>
      </c>
      <c r="C10" s="659">
        <v>1081</v>
      </c>
      <c r="D10" s="659" t="s">
        <v>668</v>
      </c>
      <c r="E10" s="562">
        <v>745</v>
      </c>
      <c r="F10" s="583">
        <v>1.45</v>
      </c>
    </row>
    <row r="11" spans="1:12" ht="12.75" customHeight="1" x14ac:dyDescent="0.25">
      <c r="A11" s="144">
        <v>8</v>
      </c>
      <c r="B11" s="490" t="s">
        <v>178</v>
      </c>
      <c r="C11" s="659">
        <v>548</v>
      </c>
      <c r="D11" s="659" t="s">
        <v>668</v>
      </c>
      <c r="E11" s="562">
        <v>1017</v>
      </c>
      <c r="F11" s="554">
        <v>0.54</v>
      </c>
    </row>
    <row r="12" spans="1:12" ht="12.75" customHeight="1" thickBot="1" x14ac:dyDescent="0.3">
      <c r="A12" s="145">
        <v>9</v>
      </c>
      <c r="B12" s="491"/>
      <c r="C12" s="664">
        <v>152</v>
      </c>
      <c r="D12" s="664" t="s">
        <v>668</v>
      </c>
      <c r="E12" s="565">
        <v>642</v>
      </c>
      <c r="F12" s="556">
        <v>0.24</v>
      </c>
    </row>
    <row r="13" spans="1:12" ht="17.25" customHeight="1" thickBot="1" x14ac:dyDescent="0.3">
      <c r="A13" s="201">
        <v>10</v>
      </c>
      <c r="B13" s="492" t="s">
        <v>93</v>
      </c>
      <c r="C13" s="665">
        <v>2117</v>
      </c>
      <c r="D13" s="665">
        <v>1170</v>
      </c>
      <c r="E13" s="665">
        <v>3184</v>
      </c>
      <c r="F13" s="666" t="s">
        <v>668</v>
      </c>
    </row>
    <row r="14" spans="1:12" ht="12.75" customHeight="1" x14ac:dyDescent="0.25">
      <c r="A14" s="226"/>
      <c r="B14" s="114"/>
      <c r="C14" s="141"/>
      <c r="D14" s="141"/>
      <c r="E14" s="142"/>
      <c r="F14" s="32"/>
    </row>
    <row r="15" spans="1:12" ht="12.75" customHeight="1" x14ac:dyDescent="0.25">
      <c r="A15" s="57" t="s">
        <v>210</v>
      </c>
      <c r="B15" s="227"/>
      <c r="C15" s="228"/>
      <c r="D15" s="228"/>
      <c r="E15" s="229"/>
      <c r="F15" s="57"/>
      <c r="H15" s="107"/>
      <c r="I15" s="107"/>
      <c r="J15" s="107"/>
    </row>
    <row r="16" spans="1:12" ht="24.75" customHeight="1" x14ac:dyDescent="0.25">
      <c r="A16" s="1102" t="s">
        <v>394</v>
      </c>
      <c r="B16" s="1102"/>
      <c r="C16" s="1102"/>
      <c r="D16" s="1102"/>
      <c r="E16" s="1102"/>
      <c r="F16" s="1102"/>
    </row>
    <row r="17" spans="1:10" ht="12.75" customHeight="1" x14ac:dyDescent="0.25">
      <c r="A17" s="398" t="s">
        <v>393</v>
      </c>
      <c r="B17" s="53"/>
      <c r="C17" s="230"/>
      <c r="D17" s="230"/>
      <c r="E17" s="230"/>
      <c r="F17" s="60"/>
    </row>
    <row r="18" spans="1:10" ht="26.25" customHeight="1" x14ac:dyDescent="0.25">
      <c r="A18" s="1102" t="s">
        <v>486</v>
      </c>
      <c r="B18" s="1102"/>
      <c r="C18" s="1102"/>
      <c r="D18" s="1102"/>
      <c r="E18" s="1102"/>
      <c r="F18" s="1102"/>
    </row>
    <row r="19" spans="1:10" ht="15" customHeight="1" x14ac:dyDescent="0.25">
      <c r="A19" s="203" t="s">
        <v>467</v>
      </c>
      <c r="B19" s="202"/>
      <c r="C19" s="202"/>
      <c r="D19" s="202"/>
      <c r="E19" s="202"/>
      <c r="F19" s="202"/>
      <c r="H19" s="107"/>
      <c r="I19" s="107"/>
      <c r="J19" s="107"/>
    </row>
    <row r="20" spans="1:10" ht="27.75" customHeight="1" x14ac:dyDescent="0.25">
      <c r="A20" s="1102" t="s">
        <v>605</v>
      </c>
      <c r="B20" s="1102"/>
      <c r="C20" s="1102"/>
      <c r="D20" s="1102"/>
      <c r="E20" s="1102"/>
      <c r="F20" s="1102"/>
      <c r="H20" s="107"/>
      <c r="I20" s="107"/>
      <c r="J20" s="107"/>
    </row>
    <row r="21" spans="1:10" ht="12.75" customHeight="1" x14ac:dyDescent="0.25">
      <c r="A21" s="203"/>
      <c r="B21" s="202"/>
      <c r="C21" s="202"/>
      <c r="D21" s="202"/>
      <c r="E21" s="202"/>
      <c r="F21" s="202"/>
      <c r="H21" s="107"/>
      <c r="I21" s="107"/>
      <c r="J21" s="107"/>
    </row>
    <row r="22" spans="1:10" ht="12.75" customHeight="1" x14ac:dyDescent="0.25">
      <c r="A22" s="203" t="s">
        <v>244</v>
      </c>
      <c r="B22" s="202"/>
      <c r="C22" s="202"/>
      <c r="D22" s="202"/>
      <c r="E22" s="202"/>
      <c r="F22" s="202"/>
      <c r="H22" s="107"/>
      <c r="I22" s="107"/>
      <c r="J22" s="107"/>
    </row>
    <row r="23" spans="1:10" x14ac:dyDescent="0.25">
      <c r="A23" s="230" t="s">
        <v>487</v>
      </c>
      <c r="B23" s="231"/>
      <c r="C23" s="230"/>
      <c r="D23" s="230"/>
      <c r="E23" s="230"/>
      <c r="F23" s="60"/>
    </row>
    <row r="24" spans="1:10" x14ac:dyDescent="0.25">
      <c r="A24" s="230"/>
      <c r="B24" s="12"/>
      <c r="C24" s="12"/>
      <c r="D24" s="143"/>
      <c r="E24" s="12"/>
    </row>
  </sheetData>
  <protectedRanges>
    <protectedRange sqref="D14:D15 C7:D7" name="Oblast1"/>
  </protectedRanges>
  <customSheetViews>
    <customSheetView guid="{2AF6EA2A-E5C5-45EB-B6C4-875AD1E4E056}" fitToPage="1">
      <pageMargins left="0.78740157480314965" right="0.78740157480314965" top="0.98425196850393704" bottom="0.98425196850393704" header="0.51181102362204722" footer="0.51181102362204722"/>
      <printOptions horizontalCentered="1"/>
      <pageSetup paperSize="9" orientation="landscape" cellComments="asDisplayed" horizontalDpi="300" verticalDpi="300" r:id="rId1"/>
      <headerFooter alignWithMargins="0"/>
    </customSheetView>
  </customSheetViews>
  <mergeCells count="5">
    <mergeCell ref="A20:F20"/>
    <mergeCell ref="A18:F18"/>
    <mergeCell ref="A16:F16"/>
    <mergeCell ref="A3:A4"/>
    <mergeCell ref="B3:B4"/>
  </mergeCells>
  <printOptions horizontalCentered="1"/>
  <pageMargins left="0.78740157480314965" right="0.78740157480314965" top="0.98425196850393704" bottom="0.98425196850393704" header="0.51181102362204722" footer="0.51181102362204722"/>
  <pageSetup paperSize="9" orientation="landscape" cellComments="asDisplayed"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20</vt:i4>
      </vt:variant>
      <vt:variant>
        <vt:lpstr>Pojmenované oblasti</vt:lpstr>
      </vt:variant>
      <vt:variant>
        <vt:i4>6</vt:i4>
      </vt:variant>
    </vt:vector>
  </HeadingPairs>
  <TitlesOfParts>
    <vt:vector size="26" baseType="lpstr">
      <vt:lpstr>2</vt:lpstr>
      <vt:lpstr>3</vt:lpstr>
      <vt:lpstr>5 </vt:lpstr>
      <vt:lpstr>5.a</vt:lpstr>
      <vt:lpstr>5b</vt:lpstr>
      <vt:lpstr>5.c</vt:lpstr>
      <vt:lpstr>5.d</vt:lpstr>
      <vt:lpstr>6</vt:lpstr>
      <vt:lpstr>7</vt:lpstr>
      <vt:lpstr>8</vt:lpstr>
      <vt:lpstr>9</vt:lpstr>
      <vt:lpstr>10</vt:lpstr>
      <vt:lpstr>11</vt:lpstr>
      <vt:lpstr>11.a</vt:lpstr>
      <vt:lpstr>11.b</vt:lpstr>
      <vt:lpstr>11.c</vt:lpstr>
      <vt:lpstr>11.d</vt:lpstr>
      <vt:lpstr>11.e</vt:lpstr>
      <vt:lpstr>11.f</vt:lpstr>
      <vt:lpstr>11.g</vt:lpstr>
      <vt:lpstr>'5 '!Názvy_tisku</vt:lpstr>
      <vt:lpstr>'11.b'!Oblast_tisku</vt:lpstr>
      <vt:lpstr>'2'!Oblast_tisku</vt:lpstr>
      <vt:lpstr>'3'!Oblast_tisku</vt:lpstr>
      <vt:lpstr>'6'!Oblast_tisku</vt:lpstr>
      <vt:lpstr>'8'!Oblast_tisku</vt:lpstr>
    </vt:vector>
  </TitlesOfParts>
  <Company>Ministerstvo školství, mládeže a tělovýchovy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machackova</dc:creator>
  <cp:lastModifiedBy>dekanat</cp:lastModifiedBy>
  <cp:lastPrinted>2019-05-10T13:09:46Z</cp:lastPrinted>
  <dcterms:created xsi:type="dcterms:W3CDTF">2010-10-08T09:48:15Z</dcterms:created>
  <dcterms:modified xsi:type="dcterms:W3CDTF">2019-05-14T11:07:38Z</dcterms:modified>
</cp:coreProperties>
</file>